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資金収支計算書" sheetId="1" r:id="rId1"/>
  </sheets>
  <definedNames>
    <definedName name="_xlnm.Print_Area" localSheetId="0">'資金収支計算書'!$B$1:$I$54</definedName>
  </definedNames>
  <calcPr fullCalcOnLoad="1"/>
</workbook>
</file>

<file path=xl/sharedStrings.xml><?xml version="1.0" encoding="utf-8"?>
<sst xmlns="http://schemas.openxmlformats.org/spreadsheetml/2006/main" count="71" uniqueCount="65">
  <si>
    <t>勘　　定　　科　　目</t>
  </si>
  <si>
    <t>施設整備等による収支</t>
  </si>
  <si>
    <t xml:space="preserve">  施設整備等による収入</t>
  </si>
  <si>
    <t xml:space="preserve"> </t>
  </si>
  <si>
    <t>摘　　　　要</t>
  </si>
  <si>
    <t>借入金利息補助金収入</t>
  </si>
  <si>
    <t>人件費支出</t>
  </si>
  <si>
    <t>事務費支出</t>
  </si>
  <si>
    <t>事業費支出</t>
  </si>
  <si>
    <t>施設整備等補助金収入</t>
  </si>
  <si>
    <t>固定資産取得支出</t>
  </si>
  <si>
    <t>就労支援事業収入</t>
  </si>
  <si>
    <t>就労支援事業支出</t>
  </si>
  <si>
    <t xml:space="preserve"> </t>
  </si>
  <si>
    <t>事業活動による収支</t>
  </si>
  <si>
    <t xml:space="preserve">  事業活動による収入</t>
  </si>
  <si>
    <t>障害福祉サービス等事業収入</t>
  </si>
  <si>
    <t>　</t>
  </si>
  <si>
    <t>診療事業収入</t>
  </si>
  <si>
    <t>経常経費寄附金収入</t>
  </si>
  <si>
    <t>受取利息配当金収入</t>
  </si>
  <si>
    <t>その他の収入</t>
  </si>
  <si>
    <t xml:space="preserve">  事業活動による支出</t>
  </si>
  <si>
    <t>支払利息支出</t>
  </si>
  <si>
    <t>施設整備等寄附金収入</t>
  </si>
  <si>
    <t>設備資金借入金元金償還支出</t>
  </si>
  <si>
    <t>その他の活動による収支</t>
  </si>
  <si>
    <t xml:space="preserve">  その他の活動による収入</t>
  </si>
  <si>
    <t xml:space="preserve">  その他の活動による支出</t>
  </si>
  <si>
    <t>拠点区分間繰入金収入</t>
  </si>
  <si>
    <t>サービス区分間繰入金収入</t>
  </si>
  <si>
    <t>拠点区分間繰入金支出</t>
  </si>
  <si>
    <t>サービス区分間繰入金支出</t>
  </si>
  <si>
    <t>　</t>
  </si>
  <si>
    <t xml:space="preserve">  施設整備等による支出</t>
  </si>
  <si>
    <t>自　平成27年４月 １日</t>
  </si>
  <si>
    <t>至　平成28年３月31日</t>
  </si>
  <si>
    <t>ﾌｧｲﾅﾝｽ･ﾘｰｽ債務の返済支出</t>
  </si>
  <si>
    <t>拠点区分間長期借入金収入</t>
  </si>
  <si>
    <t>拠点区分間長期貸付金支出</t>
  </si>
  <si>
    <t>前期末支払資金残高(12)</t>
  </si>
  <si>
    <t>当期末支払資金残高(11)+(12)</t>
  </si>
  <si>
    <t>(単位 ： 円)</t>
  </si>
  <si>
    <t>決 算(B)</t>
  </si>
  <si>
    <t>予 算(A)</t>
  </si>
  <si>
    <t xml:space="preserve">   やぶなみ     34,631,309円</t>
  </si>
  <si>
    <t xml:space="preserve">   ガチョウ     32,972,400円</t>
  </si>
  <si>
    <t>　 飛騨流葉牧場  3,430,336円</t>
  </si>
  <si>
    <t xml:space="preserve">   ふじなみ     93,460,653円</t>
  </si>
  <si>
    <t>*  うさか寮 　     467,523円</t>
  </si>
  <si>
    <t>　 内部取引    △4,509,570円</t>
  </si>
  <si>
    <t>*めひの自閉症地域生活支援センター建築費24,084,000円、うさか寮体育館北側フェンス設置工事263,500円、スヌーズレンルーム備品445,140円、ハイゼット軽トラック250,000円(以上、うさか寮)、栽培部門仮設トイレ設置工事438,480円、鶏卵運搬用ハイゼットトラック329,090円、電解水生成装置393,120円(以上、やぶなみ)、電気オーブン2,824,200円(以上、ガチョウ)、椎茸栽培ハウス冷房設備4,919,400円、培養棟進入路Ｌ型擁壁1,180,000円、職員室・相談室エアコン459,800円、蒸気ボイラー4,050,000円(以上、ふじなみ)、土地代8,995,424円、井戸掘削・配管工事2,651,420円、委託作業棟プレハブハウス2,808,000円(以上、飛騨流葉牧場)</t>
  </si>
  <si>
    <t>差 異(A)-(B)</t>
  </si>
  <si>
    <r>
      <t>資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金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収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支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計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算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書</t>
    </r>
  </si>
  <si>
    <r>
      <t xml:space="preserve">  </t>
    </r>
    <r>
      <rPr>
        <sz val="18"/>
        <color indexed="8"/>
        <rFont val="ＭＳ ゴシック"/>
        <family val="3"/>
      </rPr>
      <t>事業活動収入計</t>
    </r>
    <r>
      <rPr>
        <b/>
        <sz val="18"/>
        <color indexed="8"/>
        <rFont val="ＭＳ ゴシック"/>
        <family val="3"/>
      </rPr>
      <t>(1)</t>
    </r>
  </si>
  <si>
    <r>
      <t xml:space="preserve">  </t>
    </r>
    <r>
      <rPr>
        <sz val="18"/>
        <color indexed="8"/>
        <rFont val="ＭＳ ゴシック"/>
        <family val="3"/>
      </rPr>
      <t>事業活動支出計</t>
    </r>
    <r>
      <rPr>
        <b/>
        <sz val="18"/>
        <color indexed="8"/>
        <rFont val="ＭＳ ゴシック"/>
        <family val="3"/>
      </rPr>
      <t>(2)</t>
    </r>
  </si>
  <si>
    <r>
      <t xml:space="preserve">  </t>
    </r>
    <r>
      <rPr>
        <sz val="18"/>
        <color indexed="8"/>
        <rFont val="ＭＳ ゴシック"/>
        <family val="3"/>
      </rPr>
      <t>事業活動収支差額</t>
    </r>
    <r>
      <rPr>
        <b/>
        <sz val="18"/>
        <color indexed="8"/>
        <rFont val="ＭＳ ゴシック"/>
        <family val="3"/>
      </rPr>
      <t>(3)=(1)-(2)</t>
    </r>
  </si>
  <si>
    <r>
      <t xml:space="preserve">  </t>
    </r>
    <r>
      <rPr>
        <sz val="18"/>
        <color indexed="8"/>
        <rFont val="ＭＳ ゴシック"/>
        <family val="3"/>
      </rPr>
      <t>施設整備等支出計</t>
    </r>
    <r>
      <rPr>
        <b/>
        <sz val="18"/>
        <color indexed="8"/>
        <rFont val="ＭＳ ゴシック"/>
        <family val="3"/>
      </rPr>
      <t>(5)</t>
    </r>
  </si>
  <si>
    <r>
      <t xml:space="preserve">  </t>
    </r>
    <r>
      <rPr>
        <sz val="18"/>
        <color indexed="8"/>
        <rFont val="ＭＳ ゴシック"/>
        <family val="3"/>
      </rPr>
      <t>施設整備等資金収支差額</t>
    </r>
    <r>
      <rPr>
        <b/>
        <sz val="18"/>
        <color indexed="8"/>
        <rFont val="ＭＳ ゴシック"/>
        <family val="3"/>
      </rPr>
      <t>(6)=(4)-(5)</t>
    </r>
  </si>
  <si>
    <r>
      <t xml:space="preserve">  </t>
    </r>
    <r>
      <rPr>
        <sz val="18"/>
        <color indexed="8"/>
        <rFont val="ＭＳ ゴシック"/>
        <family val="3"/>
      </rPr>
      <t>その他の活動収入計</t>
    </r>
    <r>
      <rPr>
        <b/>
        <sz val="18"/>
        <color indexed="8"/>
        <rFont val="ＭＳ ゴシック"/>
        <family val="3"/>
      </rPr>
      <t>(7)</t>
    </r>
  </si>
  <si>
    <r>
      <t xml:space="preserve">  </t>
    </r>
    <r>
      <rPr>
        <sz val="18"/>
        <color indexed="8"/>
        <rFont val="ＭＳ ゴシック"/>
        <family val="3"/>
      </rPr>
      <t>その他の活動支出計</t>
    </r>
    <r>
      <rPr>
        <b/>
        <sz val="18"/>
        <color indexed="8"/>
        <rFont val="ＭＳ ゴシック"/>
        <family val="3"/>
      </rPr>
      <t>(8)</t>
    </r>
  </si>
  <si>
    <r>
      <t xml:space="preserve">  </t>
    </r>
    <r>
      <rPr>
        <sz val="18"/>
        <color indexed="8"/>
        <rFont val="ＭＳ ゴシック"/>
        <family val="3"/>
      </rPr>
      <t>その他の活動資金収支差額</t>
    </r>
    <r>
      <rPr>
        <b/>
        <sz val="18"/>
        <color indexed="8"/>
        <rFont val="ＭＳ ゴシック"/>
        <family val="3"/>
      </rPr>
      <t>(9)=(7)-(8)</t>
    </r>
  </si>
  <si>
    <r>
      <t xml:space="preserve">  </t>
    </r>
    <r>
      <rPr>
        <sz val="18"/>
        <color indexed="8"/>
        <rFont val="ＭＳ ゴシック"/>
        <family val="3"/>
      </rPr>
      <t>予備費支出</t>
    </r>
    <r>
      <rPr>
        <b/>
        <sz val="18"/>
        <color indexed="8"/>
        <rFont val="ＭＳ ゴシック"/>
        <family val="3"/>
      </rPr>
      <t>(10)</t>
    </r>
  </si>
  <si>
    <r>
      <rPr>
        <sz val="18"/>
        <color indexed="8"/>
        <rFont val="ＭＳ ゴシック"/>
        <family val="3"/>
      </rPr>
      <t>当期資金収支差額合計</t>
    </r>
    <r>
      <rPr>
        <b/>
        <sz val="18"/>
        <color indexed="8"/>
        <rFont val="ＭＳ ゴシック"/>
        <family val="3"/>
      </rPr>
      <t>(11)=(3)+(6)+(9)-(10)</t>
    </r>
  </si>
  <si>
    <r>
      <t xml:space="preserve">  </t>
    </r>
    <r>
      <rPr>
        <sz val="18"/>
        <color indexed="8"/>
        <rFont val="ＭＳ ゴシック"/>
        <family val="3"/>
      </rPr>
      <t>施設整備等収入計</t>
    </r>
    <r>
      <rPr>
        <b/>
        <sz val="18"/>
        <color indexed="8"/>
        <rFont val="ＭＳ ゴシック"/>
        <family val="3"/>
      </rPr>
      <t>(4)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</si>
</sst>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&quot;△&quot;#,##0,"/>
    <numFmt numFmtId="177" formatCode="#,##0;&quot;△ &quot;#,##0"/>
  </numFmts>
  <fonts count="46">
    <font>
      <sz val="10"/>
      <color indexed="8"/>
      <name val="MS Sans Serif"/>
      <family val="2"/>
    </font>
    <font>
      <sz val="13.9"/>
      <color indexed="8"/>
      <name val="ＭＳ 明朝"/>
      <family val="1"/>
    </font>
    <font>
      <sz val="10.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MS Sans Serif"/>
      <family val="2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36"/>
      <color indexed="8"/>
      <name val="ヒラギノ角ゴ7"/>
      <family val="3"/>
    </font>
    <font>
      <sz val="26"/>
      <color indexed="8"/>
      <name val="ヒラギノ角ゴ7"/>
      <family val="3"/>
    </font>
    <font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ＤＦＰ平成明朝体W7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NumberFormat="1" applyFill="1" applyBorder="1" applyAlignment="1" applyProtection="1">
      <alignment/>
      <protection/>
    </xf>
    <xf numFmtId="177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/>
      <protection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top" wrapText="1" shrinkToFit="1"/>
      <protection/>
    </xf>
    <xf numFmtId="0" fontId="5" fillId="0" borderId="24" xfId="0" applyNumberFormat="1" applyFont="1" applyFill="1" applyBorder="1" applyAlignment="1" applyProtection="1">
      <alignment/>
      <protection/>
    </xf>
    <xf numFmtId="177" fontId="5" fillId="0" borderId="25" xfId="0" applyNumberFormat="1" applyFont="1" applyBorder="1" applyAlignment="1">
      <alignment horizontal="right" vertical="center"/>
    </xf>
    <xf numFmtId="0" fontId="5" fillId="0" borderId="26" xfId="0" applyNumberFormat="1" applyFont="1" applyFill="1" applyBorder="1" applyAlignment="1" applyProtection="1">
      <alignment/>
      <protection/>
    </xf>
    <xf numFmtId="177" fontId="5" fillId="0" borderId="27" xfId="0" applyNumberFormat="1" applyFont="1" applyBorder="1" applyAlignment="1">
      <alignment horizontal="right" vertical="center"/>
    </xf>
    <xf numFmtId="0" fontId="5" fillId="0" borderId="28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NumberFormat="1" applyFont="1" applyFill="1" applyBorder="1" applyAlignment="1" applyProtection="1">
      <alignment/>
      <protection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0" fontId="5" fillId="0" borderId="29" xfId="0" applyNumberFormat="1" applyFont="1" applyFill="1" applyBorder="1" applyAlignment="1" applyProtection="1">
      <alignment/>
      <protection/>
    </xf>
    <xf numFmtId="177" fontId="5" fillId="0" borderId="33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77" fontId="5" fillId="0" borderId="35" xfId="0" applyNumberFormat="1" applyFont="1" applyFill="1" applyBorder="1" applyAlignment="1" applyProtection="1">
      <alignment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>
      <alignment vertical="center"/>
      <protection/>
    </xf>
    <xf numFmtId="177" fontId="5" fillId="0" borderId="39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41" xfId="0" applyNumberFormat="1" applyFont="1" applyFill="1" applyBorder="1" applyAlignment="1" applyProtection="1">
      <alignment vertical="center"/>
      <protection/>
    </xf>
    <xf numFmtId="177" fontId="5" fillId="0" borderId="42" xfId="0" applyNumberFormat="1" applyFont="1" applyFill="1" applyBorder="1" applyAlignment="1" applyProtection="1">
      <alignment vertical="center"/>
      <protection/>
    </xf>
    <xf numFmtId="177" fontId="5" fillId="0" borderId="43" xfId="0" applyNumberFormat="1" applyFont="1" applyFill="1" applyBorder="1" applyAlignment="1" applyProtection="1">
      <alignment vertical="center"/>
      <protection/>
    </xf>
    <xf numFmtId="0" fontId="5" fillId="0" borderId="44" xfId="0" applyNumberFormat="1" applyFont="1" applyFill="1" applyBorder="1" applyAlignment="1" applyProtection="1">
      <alignment vertical="top" wrapText="1"/>
      <protection/>
    </xf>
    <xf numFmtId="0" fontId="5" fillId="0" borderId="44" xfId="0" applyNumberFormat="1" applyFont="1" applyFill="1" applyBorder="1" applyAlignment="1" applyProtection="1">
      <alignment wrapText="1"/>
      <protection/>
    </xf>
    <xf numFmtId="177" fontId="5" fillId="0" borderId="42" xfId="0" applyNumberFormat="1" applyFont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45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0" fontId="11" fillId="0" borderId="46" xfId="0" applyNumberFormat="1" applyFont="1" applyFill="1" applyBorder="1" applyAlignment="1" applyProtection="1">
      <alignment/>
      <protection/>
    </xf>
    <xf numFmtId="0" fontId="11" fillId="0" borderId="47" xfId="0" applyFont="1" applyBorder="1" applyAlignment="1">
      <alignment horizontal="center" vertical="center"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1" fillId="0" borderId="45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 vertical="center"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29" xfId="0" applyFont="1" applyBorder="1" applyAlignment="1">
      <alignment vertical="center"/>
    </xf>
    <xf numFmtId="0" fontId="5" fillId="0" borderId="30" xfId="0" applyNumberFormat="1" applyFont="1" applyFill="1" applyBorder="1" applyAlignment="1" applyProtection="1">
      <alignment/>
      <protection/>
    </xf>
    <xf numFmtId="0" fontId="5" fillId="0" borderId="51" xfId="0" applyNumberFormat="1" applyFont="1" applyFill="1" applyBorder="1" applyAlignment="1" applyProtection="1">
      <alignment/>
      <protection/>
    </xf>
    <xf numFmtId="0" fontId="5" fillId="0" borderId="49" xfId="0" applyNumberFormat="1" applyFont="1" applyFill="1" applyBorder="1" applyAlignment="1" applyProtection="1">
      <alignment/>
      <protection/>
    </xf>
    <xf numFmtId="0" fontId="10" fillId="0" borderId="53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54" xfId="0" applyNumberFormat="1" applyFill="1" applyBorder="1" applyAlignment="1" applyProtection="1">
      <alignment vertical="center"/>
      <protection/>
    </xf>
    <xf numFmtId="0" fontId="5" fillId="0" borderId="55" xfId="0" applyFont="1" applyBorder="1" applyAlignment="1">
      <alignment vertical="center"/>
    </xf>
    <xf numFmtId="0" fontId="5" fillId="0" borderId="56" xfId="0" applyNumberFormat="1" applyFont="1" applyFill="1" applyBorder="1" applyAlignment="1" applyProtection="1">
      <alignment vertical="center"/>
      <protection/>
    </xf>
    <xf numFmtId="0" fontId="5" fillId="0" borderId="22" xfId="0" applyFont="1" applyBorder="1" applyAlignment="1">
      <alignment vertical="center"/>
    </xf>
    <xf numFmtId="0" fontId="5" fillId="0" borderId="57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58" xfId="0" applyFont="1" applyBorder="1" applyAlignment="1">
      <alignment vertical="center"/>
    </xf>
    <xf numFmtId="0" fontId="5" fillId="0" borderId="58" xfId="0" applyNumberFormat="1" applyFont="1" applyFill="1" applyBorder="1" applyAlignment="1" applyProtection="1">
      <alignment/>
      <protection/>
    </xf>
    <xf numFmtId="0" fontId="5" fillId="0" borderId="59" xfId="0" applyNumberFormat="1" applyFont="1" applyFill="1" applyBorder="1" applyAlignment="1" applyProtection="1">
      <alignment/>
      <protection/>
    </xf>
    <xf numFmtId="0" fontId="12" fillId="0" borderId="16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44" xfId="0" applyNumberFormat="1" applyFont="1" applyFill="1" applyBorder="1" applyAlignment="1" applyProtection="1">
      <alignment horizontal="justify" vertical="top" wrapText="1" shrinkToFit="1"/>
      <protection/>
    </xf>
    <xf numFmtId="0" fontId="0" fillId="0" borderId="44" xfId="0" applyNumberFormat="1" applyFill="1" applyBorder="1" applyAlignment="1" applyProtection="1">
      <alignment horizontal="justify" vertical="top" wrapText="1"/>
      <protection/>
    </xf>
    <xf numFmtId="0" fontId="11" fillId="0" borderId="60" xfId="0" applyNumberFormat="1" applyFont="1" applyFill="1" applyBorder="1" applyAlignment="1" applyProtection="1">
      <alignment/>
      <protection/>
    </xf>
    <xf numFmtId="0" fontId="5" fillId="0" borderId="61" xfId="0" applyFont="1" applyBorder="1" applyAlignment="1">
      <alignment vertical="center"/>
    </xf>
    <xf numFmtId="0" fontId="5" fillId="0" borderId="61" xfId="0" applyNumberFormat="1" applyFont="1" applyFill="1" applyBorder="1" applyAlignment="1" applyProtection="1">
      <alignment/>
      <protection/>
    </xf>
    <xf numFmtId="0" fontId="5" fillId="0" borderId="62" xfId="0" applyNumberFormat="1" applyFont="1" applyFill="1" applyBorder="1" applyAlignment="1" applyProtection="1">
      <alignment/>
      <protection/>
    </xf>
    <xf numFmtId="0" fontId="10" fillId="0" borderId="16" xfId="0" applyFont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shrinkToFit="1"/>
      <protection/>
    </xf>
    <xf numFmtId="0" fontId="11" fillId="0" borderId="49" xfId="0" applyNumberFormat="1" applyFont="1" applyFill="1" applyBorder="1" applyAlignment="1" applyProtection="1">
      <alignment shrinkToFit="1"/>
      <protection/>
    </xf>
    <xf numFmtId="0" fontId="5" fillId="0" borderId="56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11" fillId="0" borderId="63" xfId="0" applyFont="1" applyBorder="1" applyAlignment="1">
      <alignment horizontal="center" vertical="center"/>
    </xf>
    <xf numFmtId="0" fontId="11" fillId="0" borderId="63" xfId="0" applyNumberFormat="1" applyFont="1" applyFill="1" applyBorder="1" applyAlignment="1" applyProtection="1">
      <alignment/>
      <protection/>
    </xf>
    <xf numFmtId="0" fontId="12" fillId="0" borderId="19" xfId="0" applyFont="1" applyBorder="1" applyAlignment="1">
      <alignment vertical="center"/>
    </xf>
    <xf numFmtId="0" fontId="12" fillId="0" borderId="14" xfId="0" applyNumberFormat="1" applyFon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60" zoomScaleNormal="60" zoomScalePageLayoutView="0" workbookViewId="0" topLeftCell="A1">
      <selection activeCell="L4" sqref="L4"/>
    </sheetView>
  </sheetViews>
  <sheetFormatPr defaultColWidth="11.421875" defaultRowHeight="12.75"/>
  <cols>
    <col min="1" max="1" width="8.7109375" style="0" customWidth="1"/>
    <col min="2" max="2" width="12.7109375" style="0" customWidth="1"/>
    <col min="3" max="3" width="6.7109375" style="0" customWidth="1"/>
    <col min="4" max="5" width="24.7109375" style="0" customWidth="1"/>
    <col min="6" max="7" width="26.7109375" style="0" customWidth="1"/>
    <col min="8" max="8" width="24.7109375" style="0" customWidth="1"/>
    <col min="9" max="9" width="78.7109375" style="0" customWidth="1"/>
  </cols>
  <sheetData>
    <row r="1" spans="2:9" ht="55.5" customHeight="1">
      <c r="B1" s="100" t="s">
        <v>53</v>
      </c>
      <c r="C1" s="101"/>
      <c r="D1" s="101"/>
      <c r="E1" s="101"/>
      <c r="F1" s="101"/>
      <c r="G1" s="101"/>
      <c r="H1" s="101"/>
      <c r="I1" s="101"/>
    </row>
    <row r="2" spans="1:9" ht="3" customHeight="1" hidden="1">
      <c r="A2" s="2"/>
      <c r="B2" s="2"/>
      <c r="C2" s="2"/>
      <c r="D2" s="2"/>
      <c r="E2" s="2"/>
      <c r="F2" s="2"/>
      <c r="G2" s="2"/>
      <c r="H2" s="2"/>
      <c r="I2" s="2"/>
    </row>
    <row r="3" spans="1:9" ht="36" customHeight="1">
      <c r="A3" s="2"/>
      <c r="B3" s="102" t="s">
        <v>35</v>
      </c>
      <c r="C3" s="103"/>
      <c r="D3" s="103"/>
      <c r="E3" s="103"/>
      <c r="F3" s="103"/>
      <c r="G3" s="103"/>
      <c r="H3" s="103"/>
      <c r="I3" s="103"/>
    </row>
    <row r="4" spans="1:9" ht="36" customHeight="1">
      <c r="A4" s="2"/>
      <c r="B4" s="102" t="s">
        <v>36</v>
      </c>
      <c r="C4" s="103"/>
      <c r="D4" s="103"/>
      <c r="E4" s="103"/>
      <c r="F4" s="103"/>
      <c r="G4" s="103"/>
      <c r="H4" s="103"/>
      <c r="I4" s="103"/>
    </row>
    <row r="5" spans="1:9" ht="36" customHeight="1" thickBot="1">
      <c r="A5" s="2"/>
      <c r="B5" s="31"/>
      <c r="C5" s="31"/>
      <c r="D5" s="31"/>
      <c r="E5" s="31"/>
      <c r="F5" s="31"/>
      <c r="G5" s="32" t="s">
        <v>3</v>
      </c>
      <c r="H5" s="31"/>
      <c r="I5" s="57" t="s">
        <v>42</v>
      </c>
    </row>
    <row r="6" spans="1:9" ht="37.5" customHeight="1" thickBot="1">
      <c r="A6" s="2"/>
      <c r="B6" s="60"/>
      <c r="C6" s="106" t="s">
        <v>0</v>
      </c>
      <c r="D6" s="107"/>
      <c r="E6" s="107"/>
      <c r="F6" s="61" t="s">
        <v>44</v>
      </c>
      <c r="G6" s="61" t="s">
        <v>43</v>
      </c>
      <c r="H6" s="62" t="s">
        <v>52</v>
      </c>
      <c r="I6" s="62" t="s">
        <v>4</v>
      </c>
    </row>
    <row r="7" spans="1:9" ht="37.5" customHeight="1" thickTop="1">
      <c r="A7" s="2"/>
      <c r="B7" s="3"/>
      <c r="C7" s="4"/>
      <c r="D7" s="5"/>
      <c r="E7" s="5"/>
      <c r="F7" s="6"/>
      <c r="G7" s="6"/>
      <c r="H7" s="7"/>
      <c r="I7" s="8"/>
    </row>
    <row r="8" spans="1:9" ht="37.5" customHeight="1">
      <c r="A8" s="2"/>
      <c r="B8" s="108" t="s">
        <v>14</v>
      </c>
      <c r="C8" s="109"/>
      <c r="D8" s="109"/>
      <c r="E8" s="109"/>
      <c r="F8" s="10"/>
      <c r="G8" s="10"/>
      <c r="H8" s="11"/>
      <c r="I8" s="12"/>
    </row>
    <row r="9" spans="1:9" ht="37.5" customHeight="1">
      <c r="A9" s="2"/>
      <c r="B9" s="13"/>
      <c r="C9" s="104" t="s">
        <v>15</v>
      </c>
      <c r="D9" s="105"/>
      <c r="E9" s="105"/>
      <c r="F9" s="14"/>
      <c r="G9" s="14"/>
      <c r="H9" s="15"/>
      <c r="I9" s="12"/>
    </row>
    <row r="10" spans="1:9" ht="37.5" customHeight="1">
      <c r="A10" s="2"/>
      <c r="B10" s="13"/>
      <c r="C10" s="16"/>
      <c r="D10" s="19" t="s">
        <v>11</v>
      </c>
      <c r="E10" s="16"/>
      <c r="F10" s="20">
        <v>168880000</v>
      </c>
      <c r="G10" s="20">
        <v>160452651</v>
      </c>
      <c r="H10" s="24">
        <f>F10-G10</f>
        <v>8427349</v>
      </c>
      <c r="I10" s="56" t="s">
        <v>49</v>
      </c>
    </row>
    <row r="11" spans="1:9" ht="37.5" customHeight="1">
      <c r="A11" s="2"/>
      <c r="B11" s="13"/>
      <c r="C11" s="16"/>
      <c r="D11" s="33" t="s">
        <v>16</v>
      </c>
      <c r="E11" s="37"/>
      <c r="F11" s="35">
        <v>528785000</v>
      </c>
      <c r="G11" s="35">
        <v>542246213</v>
      </c>
      <c r="H11" s="40">
        <f aca="true" t="shared" si="0" ref="H11:H54">F11-G11</f>
        <v>-13461213</v>
      </c>
      <c r="I11" s="56" t="s">
        <v>45</v>
      </c>
    </row>
    <row r="12" spans="1:9" ht="37.5" customHeight="1">
      <c r="A12" s="2"/>
      <c r="B12" s="13"/>
      <c r="C12" s="16"/>
      <c r="D12" s="71" t="s">
        <v>18</v>
      </c>
      <c r="E12" s="110"/>
      <c r="F12" s="35">
        <v>3110000</v>
      </c>
      <c r="G12" s="35">
        <v>3202492</v>
      </c>
      <c r="H12" s="40">
        <f t="shared" si="0"/>
        <v>-92492</v>
      </c>
      <c r="I12" s="56" t="s">
        <v>46</v>
      </c>
    </row>
    <row r="13" spans="1:9" ht="37.5" customHeight="1">
      <c r="A13" s="2"/>
      <c r="B13" s="13"/>
      <c r="C13" s="16"/>
      <c r="D13" s="63" t="s">
        <v>5</v>
      </c>
      <c r="E13" s="74"/>
      <c r="F13" s="20">
        <v>1050000</v>
      </c>
      <c r="G13" s="20">
        <v>1055580</v>
      </c>
      <c r="H13" s="22">
        <f t="shared" si="0"/>
        <v>-5580</v>
      </c>
      <c r="I13" s="56" t="s">
        <v>48</v>
      </c>
    </row>
    <row r="14" spans="1:9" ht="37.5" customHeight="1">
      <c r="A14" s="2"/>
      <c r="B14" s="13"/>
      <c r="C14" s="16"/>
      <c r="D14" s="71" t="s">
        <v>19</v>
      </c>
      <c r="E14" s="72"/>
      <c r="F14" s="35">
        <v>5000000</v>
      </c>
      <c r="G14" s="35">
        <v>5517002</v>
      </c>
      <c r="H14" s="41">
        <f t="shared" si="0"/>
        <v>-517002</v>
      </c>
      <c r="I14" s="56" t="s">
        <v>47</v>
      </c>
    </row>
    <row r="15" spans="1:9" ht="37.5" customHeight="1">
      <c r="A15" s="2"/>
      <c r="B15" s="13"/>
      <c r="C15" s="16"/>
      <c r="D15" s="63" t="s">
        <v>20</v>
      </c>
      <c r="E15" s="64"/>
      <c r="F15" s="20">
        <v>135000</v>
      </c>
      <c r="G15" s="20">
        <v>174753</v>
      </c>
      <c r="H15" s="24">
        <f t="shared" si="0"/>
        <v>-39753</v>
      </c>
      <c r="I15" s="56" t="s">
        <v>50</v>
      </c>
    </row>
    <row r="16" spans="1:9" ht="37.5" customHeight="1">
      <c r="A16" s="2"/>
      <c r="B16" s="17"/>
      <c r="C16" s="9"/>
      <c r="D16" s="65" t="s">
        <v>21</v>
      </c>
      <c r="E16" s="66"/>
      <c r="F16" s="36">
        <v>7830000</v>
      </c>
      <c r="G16" s="36">
        <v>8300751</v>
      </c>
      <c r="H16" s="42">
        <f t="shared" si="0"/>
        <v>-470751</v>
      </c>
      <c r="I16" s="12"/>
    </row>
    <row r="17" spans="1:9" ht="37.5" customHeight="1">
      <c r="A17" s="2"/>
      <c r="B17" s="75" t="s">
        <v>54</v>
      </c>
      <c r="C17" s="76"/>
      <c r="D17" s="76"/>
      <c r="E17" s="76"/>
      <c r="F17" s="58">
        <f>SUM(F10:F16)</f>
        <v>714790000</v>
      </c>
      <c r="G17" s="58">
        <f>SUM(G10:G16)</f>
        <v>720949442</v>
      </c>
      <c r="H17" s="39">
        <f t="shared" si="0"/>
        <v>-6159442</v>
      </c>
      <c r="I17" s="12" t="s">
        <v>33</v>
      </c>
    </row>
    <row r="18" spans="1:9" ht="37.5" customHeight="1">
      <c r="A18" s="2"/>
      <c r="B18" s="18"/>
      <c r="C18" s="69" t="s">
        <v>22</v>
      </c>
      <c r="D18" s="70"/>
      <c r="E18" s="70"/>
      <c r="F18" s="14"/>
      <c r="G18" s="14"/>
      <c r="H18" s="39">
        <f t="shared" si="0"/>
        <v>0</v>
      </c>
      <c r="I18" s="12" t="s">
        <v>17</v>
      </c>
    </row>
    <row r="19" spans="1:9" ht="37.5" customHeight="1">
      <c r="A19" s="2"/>
      <c r="B19" s="13"/>
      <c r="C19" s="19"/>
      <c r="D19" s="63" t="s">
        <v>6</v>
      </c>
      <c r="E19" s="74"/>
      <c r="F19" s="20">
        <v>357050000</v>
      </c>
      <c r="G19" s="20">
        <v>345310941</v>
      </c>
      <c r="H19" s="24">
        <f t="shared" si="0"/>
        <v>11739059</v>
      </c>
      <c r="I19" s="12"/>
    </row>
    <row r="20" spans="1:9" ht="37.5" customHeight="1">
      <c r="A20" s="2"/>
      <c r="B20" s="13"/>
      <c r="C20" s="19"/>
      <c r="D20" s="71" t="s">
        <v>8</v>
      </c>
      <c r="E20" s="72"/>
      <c r="F20" s="35">
        <v>61330000</v>
      </c>
      <c r="G20" s="35">
        <v>52575158</v>
      </c>
      <c r="H20" s="40">
        <f t="shared" si="0"/>
        <v>8754842</v>
      </c>
      <c r="I20" s="12"/>
    </row>
    <row r="21" spans="1:9" ht="37.5" customHeight="1">
      <c r="A21" s="2"/>
      <c r="B21" s="13"/>
      <c r="C21" s="19"/>
      <c r="D21" s="71" t="s">
        <v>7</v>
      </c>
      <c r="E21" s="72"/>
      <c r="F21" s="35">
        <v>74910000</v>
      </c>
      <c r="G21" s="35">
        <v>58503585</v>
      </c>
      <c r="H21" s="40">
        <f t="shared" si="0"/>
        <v>16406415</v>
      </c>
      <c r="I21" s="12"/>
    </row>
    <row r="22" spans="1:9" ht="37.5" customHeight="1">
      <c r="A22" s="2"/>
      <c r="B22" s="13"/>
      <c r="C22" s="19"/>
      <c r="D22" s="33" t="s">
        <v>12</v>
      </c>
      <c r="E22" s="34"/>
      <c r="F22" s="35">
        <v>188010000</v>
      </c>
      <c r="G22" s="35">
        <v>155721748</v>
      </c>
      <c r="H22" s="40">
        <f t="shared" si="0"/>
        <v>32288252</v>
      </c>
      <c r="I22" s="12"/>
    </row>
    <row r="23" spans="1:9" ht="37.5" customHeight="1">
      <c r="A23" s="2"/>
      <c r="B23" s="13"/>
      <c r="C23" s="19"/>
      <c r="D23" s="77" t="s">
        <v>23</v>
      </c>
      <c r="E23" s="78"/>
      <c r="F23" s="38">
        <v>1110000</v>
      </c>
      <c r="G23" s="38">
        <v>1055580</v>
      </c>
      <c r="H23" s="39">
        <f t="shared" si="0"/>
        <v>54420</v>
      </c>
      <c r="I23" s="12"/>
    </row>
    <row r="24" spans="1:9" ht="37.5" customHeight="1">
      <c r="A24" s="2"/>
      <c r="B24" s="75" t="s">
        <v>55</v>
      </c>
      <c r="C24" s="76"/>
      <c r="D24" s="76"/>
      <c r="E24" s="92"/>
      <c r="F24" s="58">
        <f>SUM(F19:F23)</f>
        <v>682410000</v>
      </c>
      <c r="G24" s="58">
        <f>SUM(G19:G23)</f>
        <v>613167012</v>
      </c>
      <c r="H24" s="43">
        <f t="shared" si="0"/>
        <v>69242988</v>
      </c>
      <c r="I24" s="12"/>
    </row>
    <row r="25" spans="1:9" ht="37.5" customHeight="1">
      <c r="A25" s="2"/>
      <c r="B25" s="67" t="s">
        <v>56</v>
      </c>
      <c r="C25" s="68"/>
      <c r="D25" s="68"/>
      <c r="E25" s="68"/>
      <c r="F25" s="58">
        <f>F17-F24</f>
        <v>32380000</v>
      </c>
      <c r="G25" s="58">
        <f>G17-G24</f>
        <v>107782430</v>
      </c>
      <c r="H25" s="39">
        <f t="shared" si="0"/>
        <v>-75402430</v>
      </c>
      <c r="I25" s="12"/>
    </row>
    <row r="26" spans="1:9" ht="37.5" customHeight="1">
      <c r="A26" s="2"/>
      <c r="B26" s="13"/>
      <c r="C26" s="16"/>
      <c r="D26" s="16"/>
      <c r="E26" s="16"/>
      <c r="F26" s="21"/>
      <c r="G26" s="21"/>
      <c r="H26" s="44">
        <f t="shared" si="0"/>
        <v>0</v>
      </c>
      <c r="I26" s="12"/>
    </row>
    <row r="27" spans="1:9" ht="37.5" customHeight="1">
      <c r="A27" s="2"/>
      <c r="B27" s="88" t="s">
        <v>1</v>
      </c>
      <c r="C27" s="89"/>
      <c r="D27" s="89"/>
      <c r="E27" s="89"/>
      <c r="F27" s="23"/>
      <c r="G27" s="23"/>
      <c r="H27" s="44">
        <f t="shared" si="0"/>
        <v>0</v>
      </c>
      <c r="I27" s="12"/>
    </row>
    <row r="28" spans="1:9" ht="37.5" customHeight="1">
      <c r="A28" s="2"/>
      <c r="B28" s="18"/>
      <c r="C28" s="69" t="s">
        <v>2</v>
      </c>
      <c r="D28" s="70"/>
      <c r="E28" s="70"/>
      <c r="F28" s="14"/>
      <c r="G28" s="14"/>
      <c r="H28" s="46">
        <f t="shared" si="0"/>
        <v>0</v>
      </c>
      <c r="I28" s="12"/>
    </row>
    <row r="29" spans="1:9" ht="37.5" customHeight="1">
      <c r="A29" s="2"/>
      <c r="B29" s="13"/>
      <c r="C29" s="16"/>
      <c r="D29" s="81" t="s">
        <v>9</v>
      </c>
      <c r="E29" s="82"/>
      <c r="F29" s="20">
        <v>8000000</v>
      </c>
      <c r="G29" s="20">
        <v>8011560</v>
      </c>
      <c r="H29" s="24">
        <f t="shared" si="0"/>
        <v>-11560</v>
      </c>
      <c r="I29" s="25"/>
    </row>
    <row r="30" spans="1:9" ht="37.5" customHeight="1">
      <c r="A30" s="2"/>
      <c r="B30" s="13"/>
      <c r="C30" s="9"/>
      <c r="D30" s="65" t="s">
        <v>24</v>
      </c>
      <c r="E30" s="73"/>
      <c r="F30" s="36">
        <v>0</v>
      </c>
      <c r="G30" s="36">
        <v>0</v>
      </c>
      <c r="H30" s="49">
        <f t="shared" si="0"/>
        <v>0</v>
      </c>
      <c r="I30" s="12" t="s">
        <v>13</v>
      </c>
    </row>
    <row r="31" spans="1:9" ht="37.5" customHeight="1">
      <c r="A31" s="2"/>
      <c r="B31" s="75" t="s">
        <v>64</v>
      </c>
      <c r="C31" s="76"/>
      <c r="D31" s="76"/>
      <c r="E31" s="76"/>
      <c r="F31" s="58">
        <f>SUM(F29:F30)</f>
        <v>8000000</v>
      </c>
      <c r="G31" s="58">
        <f>SUM(G29:G30)</f>
        <v>8011560</v>
      </c>
      <c r="H31" s="39">
        <f t="shared" si="0"/>
        <v>-11560</v>
      </c>
      <c r="I31" s="12"/>
    </row>
    <row r="32" spans="1:9" ht="37.5" customHeight="1">
      <c r="A32" s="2"/>
      <c r="B32" s="13"/>
      <c r="C32" s="83" t="s">
        <v>34</v>
      </c>
      <c r="D32" s="84"/>
      <c r="E32" s="84"/>
      <c r="F32" s="14"/>
      <c r="G32" s="14"/>
      <c r="H32" s="39">
        <f t="shared" si="0"/>
        <v>0</v>
      </c>
      <c r="I32" s="12"/>
    </row>
    <row r="33" spans="1:9" ht="37.5" customHeight="1">
      <c r="A33" s="2"/>
      <c r="B33" s="13"/>
      <c r="C33" s="19"/>
      <c r="D33" s="79" t="s">
        <v>25</v>
      </c>
      <c r="E33" s="80"/>
      <c r="F33" s="51">
        <v>9470000</v>
      </c>
      <c r="G33" s="51">
        <v>9470000</v>
      </c>
      <c r="H33" s="50">
        <f t="shared" si="0"/>
        <v>0</v>
      </c>
      <c r="I33" s="12"/>
    </row>
    <row r="34" spans="1:9" ht="37.5" customHeight="1">
      <c r="A34" s="2"/>
      <c r="B34" s="13"/>
      <c r="C34" s="19"/>
      <c r="D34" s="71" t="s">
        <v>10</v>
      </c>
      <c r="E34" s="72"/>
      <c r="F34" s="35">
        <v>54710000</v>
      </c>
      <c r="G34" s="35">
        <v>54091574</v>
      </c>
      <c r="H34" s="40">
        <f t="shared" si="0"/>
        <v>618426</v>
      </c>
      <c r="I34" s="90" t="s">
        <v>51</v>
      </c>
    </row>
    <row r="35" spans="1:9" ht="37.5" customHeight="1">
      <c r="A35" s="2"/>
      <c r="B35" s="13"/>
      <c r="C35" s="16"/>
      <c r="D35" s="63" t="s">
        <v>37</v>
      </c>
      <c r="E35" s="74"/>
      <c r="F35" s="20">
        <v>3130000</v>
      </c>
      <c r="G35" s="20">
        <v>3112750</v>
      </c>
      <c r="H35" s="39">
        <f t="shared" si="0"/>
        <v>17250</v>
      </c>
      <c r="I35" s="91"/>
    </row>
    <row r="36" spans="1:9" ht="37.5" customHeight="1">
      <c r="A36" s="2"/>
      <c r="B36" s="75" t="s">
        <v>57</v>
      </c>
      <c r="C36" s="76"/>
      <c r="D36" s="76"/>
      <c r="E36" s="76"/>
      <c r="F36" s="58">
        <f>SUM(F33:F35)</f>
        <v>67310000</v>
      </c>
      <c r="G36" s="58">
        <f>SUM(G33:G35)</f>
        <v>66674324</v>
      </c>
      <c r="H36" s="39">
        <f t="shared" si="0"/>
        <v>635676</v>
      </c>
      <c r="I36" s="91"/>
    </row>
    <row r="37" spans="1:9" ht="37.5" customHeight="1">
      <c r="A37" s="2"/>
      <c r="B37" s="75" t="s">
        <v>58</v>
      </c>
      <c r="C37" s="76"/>
      <c r="D37" s="76"/>
      <c r="E37" s="76"/>
      <c r="F37" s="58">
        <f>F31-F36</f>
        <v>-59310000</v>
      </c>
      <c r="G37" s="58">
        <f>G31-G36</f>
        <v>-58662764</v>
      </c>
      <c r="H37" s="39">
        <f t="shared" si="0"/>
        <v>-647236</v>
      </c>
      <c r="I37" s="91"/>
    </row>
    <row r="38" spans="1:9" ht="37.5" customHeight="1">
      <c r="A38" s="2"/>
      <c r="B38" s="13"/>
      <c r="C38" s="16"/>
      <c r="D38" s="16"/>
      <c r="E38" s="16"/>
      <c r="F38" s="21"/>
      <c r="G38" s="21"/>
      <c r="H38" s="44">
        <f t="shared" si="0"/>
        <v>0</v>
      </c>
      <c r="I38" s="91"/>
    </row>
    <row r="39" spans="1:9" ht="37.5" customHeight="1">
      <c r="A39" s="2"/>
      <c r="B39" s="88" t="s">
        <v>26</v>
      </c>
      <c r="C39" s="89"/>
      <c r="D39" s="89"/>
      <c r="E39" s="89"/>
      <c r="F39" s="23"/>
      <c r="G39" s="23"/>
      <c r="H39" s="44">
        <f t="shared" si="0"/>
        <v>0</v>
      </c>
      <c r="I39" s="91"/>
    </row>
    <row r="40" spans="1:9" ht="37.5" customHeight="1">
      <c r="A40" s="2"/>
      <c r="B40" s="18"/>
      <c r="C40" s="69" t="s">
        <v>27</v>
      </c>
      <c r="D40" s="70"/>
      <c r="E40" s="70"/>
      <c r="F40" s="14"/>
      <c r="G40" s="14"/>
      <c r="H40" s="46">
        <f t="shared" si="0"/>
        <v>0</v>
      </c>
      <c r="I40" s="91"/>
    </row>
    <row r="41" spans="1:9" ht="37.5" customHeight="1">
      <c r="A41" s="2"/>
      <c r="B41" s="13"/>
      <c r="C41" s="19"/>
      <c r="D41" s="81" t="s">
        <v>38</v>
      </c>
      <c r="E41" s="82"/>
      <c r="F41" s="20">
        <v>3000000</v>
      </c>
      <c r="G41" s="20">
        <v>0</v>
      </c>
      <c r="H41" s="24">
        <f t="shared" si="0"/>
        <v>3000000</v>
      </c>
      <c r="I41" s="91"/>
    </row>
    <row r="42" spans="1:9" ht="37.5" customHeight="1">
      <c r="A42" s="2"/>
      <c r="B42" s="13"/>
      <c r="C42" s="16"/>
      <c r="D42" s="71" t="s">
        <v>29</v>
      </c>
      <c r="E42" s="72"/>
      <c r="F42" s="35">
        <v>0</v>
      </c>
      <c r="G42" s="35">
        <v>0</v>
      </c>
      <c r="H42" s="40">
        <f t="shared" si="0"/>
        <v>0</v>
      </c>
      <c r="I42" s="91"/>
    </row>
    <row r="43" spans="1:9" ht="37.5" customHeight="1">
      <c r="A43" s="2"/>
      <c r="B43" s="13"/>
      <c r="C43" s="16"/>
      <c r="D43" s="71" t="s">
        <v>30</v>
      </c>
      <c r="E43" s="72"/>
      <c r="F43" s="35">
        <v>25460000</v>
      </c>
      <c r="G43" s="35">
        <v>0</v>
      </c>
      <c r="H43" s="52">
        <f t="shared" si="0"/>
        <v>25460000</v>
      </c>
      <c r="I43" s="53"/>
    </row>
    <row r="44" spans="1:9" ht="37.5" customHeight="1">
      <c r="A44" s="2"/>
      <c r="B44" s="75" t="s">
        <v>59</v>
      </c>
      <c r="C44" s="76"/>
      <c r="D44" s="76"/>
      <c r="E44" s="76"/>
      <c r="F44" s="58">
        <f>SUM(F41:F43)</f>
        <v>28460000</v>
      </c>
      <c r="G44" s="58">
        <f>SUM(G41:G43)</f>
        <v>0</v>
      </c>
      <c r="H44" s="43">
        <f t="shared" si="0"/>
        <v>28460000</v>
      </c>
      <c r="I44" s="53"/>
    </row>
    <row r="45" spans="1:9" ht="37.5" customHeight="1">
      <c r="A45" s="2"/>
      <c r="B45" s="13"/>
      <c r="C45" s="83" t="s">
        <v>28</v>
      </c>
      <c r="D45" s="84"/>
      <c r="E45" s="84"/>
      <c r="F45" s="14"/>
      <c r="G45" s="14"/>
      <c r="H45" s="45">
        <f t="shared" si="0"/>
        <v>0</v>
      </c>
      <c r="I45" s="53"/>
    </row>
    <row r="46" spans="1:9" ht="37.5" customHeight="1">
      <c r="A46" s="2"/>
      <c r="B46" s="13"/>
      <c r="C46" s="19"/>
      <c r="D46" s="79" t="s">
        <v>39</v>
      </c>
      <c r="E46" s="99"/>
      <c r="F46" s="55">
        <v>3000000</v>
      </c>
      <c r="G46" s="55">
        <v>0</v>
      </c>
      <c r="H46" s="50">
        <f t="shared" si="0"/>
        <v>3000000</v>
      </c>
      <c r="I46" s="53"/>
    </row>
    <row r="47" spans="1:9" ht="37.5" customHeight="1">
      <c r="A47" s="2"/>
      <c r="B47" s="13"/>
      <c r="C47" s="16"/>
      <c r="D47" s="63" t="s">
        <v>31</v>
      </c>
      <c r="E47" s="74"/>
      <c r="F47" s="20">
        <v>0</v>
      </c>
      <c r="G47" s="20">
        <v>0</v>
      </c>
      <c r="H47" s="24">
        <f t="shared" si="0"/>
        <v>0</v>
      </c>
      <c r="I47" s="53"/>
    </row>
    <row r="48" spans="1:9" ht="37.5" customHeight="1">
      <c r="A48" s="2"/>
      <c r="B48" s="13"/>
      <c r="C48" s="16"/>
      <c r="D48" s="65" t="s">
        <v>32</v>
      </c>
      <c r="E48" s="73"/>
      <c r="F48" s="36">
        <v>25470000</v>
      </c>
      <c r="G48" s="36">
        <v>0</v>
      </c>
      <c r="H48" s="49">
        <f t="shared" si="0"/>
        <v>25470000</v>
      </c>
      <c r="I48" s="53"/>
    </row>
    <row r="49" spans="1:9" ht="37.5" customHeight="1">
      <c r="A49" s="2"/>
      <c r="B49" s="75" t="s">
        <v>60</v>
      </c>
      <c r="C49" s="76"/>
      <c r="D49" s="76"/>
      <c r="E49" s="76"/>
      <c r="F49" s="58">
        <f>SUM(F46:F48)</f>
        <v>28470000</v>
      </c>
      <c r="G49" s="58">
        <f>SUM(G46:G48)</f>
        <v>0</v>
      </c>
      <c r="H49" s="43">
        <f t="shared" si="0"/>
        <v>28470000</v>
      </c>
      <c r="I49" s="54"/>
    </row>
    <row r="50" spans="1:9" ht="37.5" customHeight="1">
      <c r="A50" s="2"/>
      <c r="B50" s="75" t="s">
        <v>61</v>
      </c>
      <c r="C50" s="76"/>
      <c r="D50" s="76"/>
      <c r="E50" s="76"/>
      <c r="F50" s="58">
        <f>F44-F49</f>
        <v>-10000</v>
      </c>
      <c r="G50" s="58">
        <v>0</v>
      </c>
      <c r="H50" s="39">
        <f t="shared" si="0"/>
        <v>-10000</v>
      </c>
      <c r="I50" s="54"/>
    </row>
    <row r="51" spans="1:9" ht="37.5" customHeight="1">
      <c r="A51" s="2"/>
      <c r="B51" s="75" t="s">
        <v>62</v>
      </c>
      <c r="C51" s="76"/>
      <c r="D51" s="76"/>
      <c r="E51" s="76"/>
      <c r="F51" s="58">
        <v>0</v>
      </c>
      <c r="G51" s="58">
        <v>0</v>
      </c>
      <c r="H51" s="43">
        <f t="shared" si="0"/>
        <v>0</v>
      </c>
      <c r="I51" s="12"/>
    </row>
    <row r="52" spans="1:9" ht="37.5" customHeight="1" thickBot="1">
      <c r="A52" s="2"/>
      <c r="B52" s="96" t="s">
        <v>63</v>
      </c>
      <c r="C52" s="97"/>
      <c r="D52" s="97"/>
      <c r="E52" s="98"/>
      <c r="F52" s="59">
        <f>F25+F37+F50</f>
        <v>-26940000</v>
      </c>
      <c r="G52" s="59">
        <f>G25+G37+G50</f>
        <v>49119666</v>
      </c>
      <c r="H52" s="22">
        <f t="shared" si="0"/>
        <v>-76059666</v>
      </c>
      <c r="I52" s="12" t="s">
        <v>17</v>
      </c>
    </row>
    <row r="53" spans="1:9" ht="37.5" customHeight="1" thickBot="1">
      <c r="A53" s="2"/>
      <c r="B53" s="26"/>
      <c r="C53" s="85" t="s">
        <v>40</v>
      </c>
      <c r="D53" s="86"/>
      <c r="E53" s="87"/>
      <c r="F53" s="27">
        <v>25770000</v>
      </c>
      <c r="G53" s="27">
        <v>616636742</v>
      </c>
      <c r="H53" s="47">
        <f t="shared" si="0"/>
        <v>-590866742</v>
      </c>
      <c r="I53" s="12"/>
    </row>
    <row r="54" spans="1:9" ht="37.5" customHeight="1" thickBot="1">
      <c r="A54" s="2"/>
      <c r="B54" s="28"/>
      <c r="C54" s="93" t="s">
        <v>41</v>
      </c>
      <c r="D54" s="94"/>
      <c r="E54" s="95"/>
      <c r="F54" s="29">
        <f>F52+F53</f>
        <v>-1170000</v>
      </c>
      <c r="G54" s="29">
        <f>G52+G53</f>
        <v>665756408</v>
      </c>
      <c r="H54" s="48">
        <f t="shared" si="0"/>
        <v>-666926408</v>
      </c>
      <c r="I54" s="30"/>
    </row>
    <row r="59" spans="9:10" ht="12.75">
      <c r="I59" t="s">
        <v>3</v>
      </c>
      <c r="J59" t="s">
        <v>3</v>
      </c>
    </row>
    <row r="60" ht="12.75">
      <c r="H60" s="1" t="s">
        <v>3</v>
      </c>
    </row>
    <row r="61" ht="12.75">
      <c r="H61" s="1" t="s">
        <v>3</v>
      </c>
    </row>
    <row r="62" ht="12.75">
      <c r="H62" s="1" t="s">
        <v>3</v>
      </c>
    </row>
  </sheetData>
  <sheetProtection/>
  <mergeCells count="47">
    <mergeCell ref="B1:I1"/>
    <mergeCell ref="B3:I3"/>
    <mergeCell ref="B4:I4"/>
    <mergeCell ref="B27:E27"/>
    <mergeCell ref="C28:E28"/>
    <mergeCell ref="C9:E9"/>
    <mergeCell ref="C6:E6"/>
    <mergeCell ref="B8:E8"/>
    <mergeCell ref="D12:E12"/>
    <mergeCell ref="D13:E13"/>
    <mergeCell ref="I34:I42"/>
    <mergeCell ref="B24:E24"/>
    <mergeCell ref="C54:E54"/>
    <mergeCell ref="B44:E44"/>
    <mergeCell ref="B49:E49"/>
    <mergeCell ref="B50:E50"/>
    <mergeCell ref="B52:E52"/>
    <mergeCell ref="D34:E34"/>
    <mergeCell ref="D41:E41"/>
    <mergeCell ref="D46:E46"/>
    <mergeCell ref="C53:E53"/>
    <mergeCell ref="B36:E36"/>
    <mergeCell ref="C40:E40"/>
    <mergeCell ref="B37:E37"/>
    <mergeCell ref="B39:E39"/>
    <mergeCell ref="C45:E45"/>
    <mergeCell ref="B51:E51"/>
    <mergeCell ref="D14:E14"/>
    <mergeCell ref="D19:E19"/>
    <mergeCell ref="D20:E20"/>
    <mergeCell ref="D21:E21"/>
    <mergeCell ref="D23:E23"/>
    <mergeCell ref="D42:E42"/>
    <mergeCell ref="D33:E33"/>
    <mergeCell ref="D29:E29"/>
    <mergeCell ref="B31:E31"/>
    <mergeCell ref="C32:E32"/>
    <mergeCell ref="D15:E15"/>
    <mergeCell ref="D16:E16"/>
    <mergeCell ref="B25:E25"/>
    <mergeCell ref="C18:E18"/>
    <mergeCell ref="D43:E43"/>
    <mergeCell ref="D48:E48"/>
    <mergeCell ref="D47:E47"/>
    <mergeCell ref="B17:E17"/>
    <mergeCell ref="D35:E35"/>
    <mergeCell ref="D30:E30"/>
  </mergeCells>
  <printOptions horizontalCentered="1"/>
  <pageMargins left="0.7086614173228347" right="0.5905511811023623" top="0.5905511811023623" bottom="0.2362204724409449" header="0" footer="0.196850393700787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めひの野園</dc:creator>
  <cp:keywords/>
  <dc:description/>
  <cp:lastModifiedBy>shinky</cp:lastModifiedBy>
  <cp:lastPrinted>2016-09-13T06:14:50Z</cp:lastPrinted>
  <dcterms:created xsi:type="dcterms:W3CDTF">2006-06-05T23:34:15Z</dcterms:created>
  <dcterms:modified xsi:type="dcterms:W3CDTF">2016-09-13T06:15:05Z</dcterms:modified>
  <cp:category/>
  <cp:version/>
  <cp:contentType/>
  <cp:contentStatus/>
</cp:coreProperties>
</file>