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資金収支計算書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<sst xmlns="http://schemas.openxmlformats.org/spreadsheetml/2006/main" count="71" uniqueCount="60">
  <si>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勘　　定　　科　　目</t>
  </si>
  <si>
    <t xml:space="preserve"> </t>
  </si>
  <si>
    <t xml:space="preserve"> </t>
  </si>
  <si>
    <t>　</t>
  </si>
  <si>
    <t>自　平成27年４月 １日</t>
  </si>
  <si>
    <t>至　平成28年３月31日</t>
  </si>
  <si>
    <t>サービス活動増減の部</t>
  </si>
  <si>
    <t xml:space="preserve">  サービス活動収益計(1)</t>
  </si>
  <si>
    <t>収　　益</t>
  </si>
  <si>
    <t>費　　用</t>
  </si>
  <si>
    <t xml:space="preserve">  サービス活動費用計(2)</t>
  </si>
  <si>
    <t>就労支援事業収益</t>
  </si>
  <si>
    <t>障害福祉サービス等事業収益</t>
  </si>
  <si>
    <t>診療事業収益</t>
  </si>
  <si>
    <t>経常経費寄附金収益</t>
  </si>
  <si>
    <t>人件費</t>
  </si>
  <si>
    <t>事業費</t>
  </si>
  <si>
    <t>事務費</t>
  </si>
  <si>
    <t>就労支援事業費用</t>
  </si>
  <si>
    <t>減価償却費</t>
  </si>
  <si>
    <t>国庫補助金等特別積立金取崩額</t>
  </si>
  <si>
    <t>サービス活動外増減の部</t>
  </si>
  <si>
    <t>特別増減の部</t>
  </si>
  <si>
    <t xml:space="preserve">  サービス活動外収益計(4)</t>
  </si>
  <si>
    <t xml:space="preserve">  サービス活動外費用計(5)</t>
  </si>
  <si>
    <t xml:space="preserve">  特別収益計(8)</t>
  </si>
  <si>
    <t xml:space="preserve">  特別費用計(9)</t>
  </si>
  <si>
    <t xml:space="preserve">  前期繰越活動増減差額(12)</t>
  </si>
  <si>
    <t xml:space="preserve">  基本金取崩額(14)</t>
  </si>
  <si>
    <t>　その他の積立金取崩額(15)</t>
  </si>
  <si>
    <t>　その他の積立金積立額(16)</t>
  </si>
  <si>
    <t xml:space="preserve">  次期繰越活動増減差額(17)=(13)+(14)+(15)-(16)</t>
  </si>
  <si>
    <t>借入金利息補助金収益</t>
  </si>
  <si>
    <t>受取利息配当金収益</t>
  </si>
  <si>
    <t>その他のサービス活動外収益</t>
  </si>
  <si>
    <t>支払利息</t>
  </si>
  <si>
    <t>費用</t>
  </si>
  <si>
    <t>施設整備等補助金収益</t>
  </si>
  <si>
    <t>拠点区分間繰入金収益</t>
  </si>
  <si>
    <t>サービス区分間繰入金収益</t>
  </si>
  <si>
    <t>基本金組入額</t>
  </si>
  <si>
    <t>固定資産売却損・処分損</t>
  </si>
  <si>
    <t>国庫補助金等特別積立金積立額</t>
  </si>
  <si>
    <t>その他の特別損失</t>
  </si>
  <si>
    <t>拠点区分間繰入金費用</t>
  </si>
  <si>
    <t>サービス区分間繰入金費用</t>
  </si>
  <si>
    <t>収　益</t>
  </si>
  <si>
    <t xml:space="preserve">  当期末繰越活動増減差額(13)=(11)+(12)</t>
  </si>
  <si>
    <t>繰越活動増減差額の部</t>
  </si>
  <si>
    <t>(単位 ： 円)</t>
  </si>
  <si>
    <t>摘　　要</t>
  </si>
  <si>
    <t>当年度決算(A)</t>
  </si>
  <si>
    <t>前年度決算(B)</t>
  </si>
  <si>
    <t>増　減(A)－(B)</t>
  </si>
  <si>
    <r>
      <t>事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業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活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動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計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算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書</t>
    </r>
  </si>
  <si>
    <r>
      <t xml:space="preserve">  </t>
    </r>
    <r>
      <rPr>
        <sz val="20"/>
        <color indexed="8"/>
        <rFont val="ＭＳ ゴシック"/>
        <family val="3"/>
      </rPr>
      <t>サービス活動増減差額</t>
    </r>
    <r>
      <rPr>
        <b/>
        <sz val="20"/>
        <color indexed="8"/>
        <rFont val="ＭＳ ゴシック"/>
        <family val="3"/>
      </rPr>
      <t>(3)=(1)-(2)</t>
    </r>
  </si>
  <si>
    <r>
      <t xml:space="preserve">  </t>
    </r>
    <r>
      <rPr>
        <sz val="20"/>
        <color indexed="8"/>
        <rFont val="ＭＳ ゴシック"/>
        <family val="3"/>
      </rPr>
      <t>サービス活動外増減差額</t>
    </r>
    <r>
      <rPr>
        <b/>
        <sz val="20"/>
        <color indexed="8"/>
        <rFont val="ＭＳ ゴシック"/>
        <family val="3"/>
      </rPr>
      <t>(6)=(4)-(5)</t>
    </r>
  </si>
  <si>
    <r>
      <t>　</t>
    </r>
    <r>
      <rPr>
        <sz val="20"/>
        <color indexed="8"/>
        <rFont val="ＭＳ ゴシック"/>
        <family val="3"/>
      </rPr>
      <t>経常増減差額</t>
    </r>
    <r>
      <rPr>
        <b/>
        <sz val="20"/>
        <color indexed="8"/>
        <rFont val="ＭＳ ゴシック"/>
        <family val="3"/>
      </rPr>
      <t>(7)=(3)+(6)</t>
    </r>
  </si>
  <si>
    <r>
      <t xml:space="preserve">  </t>
    </r>
    <r>
      <rPr>
        <sz val="20"/>
        <color indexed="8"/>
        <rFont val="ＭＳ ゴシック"/>
        <family val="3"/>
      </rPr>
      <t>特別増減差額</t>
    </r>
    <r>
      <rPr>
        <b/>
        <sz val="20"/>
        <color indexed="8"/>
        <rFont val="ＭＳ ゴシック"/>
        <family val="3"/>
      </rPr>
      <t>(10)=(8)-(9)</t>
    </r>
  </si>
  <si>
    <r>
      <t>　</t>
    </r>
    <r>
      <rPr>
        <sz val="20"/>
        <color indexed="8"/>
        <rFont val="ＭＳ ゴシック"/>
        <family val="3"/>
      </rPr>
      <t>当期活動増減差額</t>
    </r>
    <r>
      <rPr>
        <b/>
        <sz val="20"/>
        <color indexed="8"/>
        <rFont val="ＭＳ ゴシック"/>
        <family val="3"/>
      </rPr>
      <t>(11)=(7)+(10)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</si>
</sst>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&quot;△&quot;#,##0,"/>
    <numFmt numFmtId="177" formatCode="#,##0;&quot;△ &quot;#,##0"/>
  </numFmts>
  <fonts count="48">
    <font>
      <sz val="10"/>
      <color indexed="8"/>
      <name val="MS Sans Serif"/>
      <family val="2"/>
    </font>
    <font>
      <sz val="13.9"/>
      <color indexed="8"/>
      <name val="ＭＳ 明朝"/>
      <family val="1"/>
    </font>
    <font>
      <sz val="10.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MS Sans Serif"/>
      <family val="2"/>
    </font>
    <font>
      <sz val="18"/>
      <color indexed="8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MS Sans Serif"/>
      <family val="2"/>
    </font>
    <font>
      <sz val="20"/>
      <color indexed="8"/>
      <name val="ＭＳ Ｐゴシック"/>
      <family val="3"/>
    </font>
    <font>
      <sz val="36"/>
      <color indexed="8"/>
      <name val="ヒラギノ角ゴ7"/>
      <family val="3"/>
    </font>
    <font>
      <sz val="20"/>
      <color indexed="8"/>
      <name val="ＭＳ Ｐ明朝"/>
      <family val="1"/>
    </font>
    <font>
      <b/>
      <sz val="20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ヒラギノ角ゴ7"/>
      <family val="3"/>
    </font>
    <font>
      <sz val="2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/>
    </xf>
    <xf numFmtId="177" fontId="6" fillId="0" borderId="15" xfId="0" applyNumberFormat="1" applyFont="1" applyBorder="1" applyAlignment="1">
      <alignment horizontal="right" vertical="center"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17" xfId="0" applyNumberFormat="1" applyFont="1" applyFill="1" applyBorder="1" applyAlignment="1" applyProtection="1">
      <alignment vertical="center"/>
      <protection/>
    </xf>
    <xf numFmtId="177" fontId="6" fillId="0" borderId="18" xfId="0" applyNumberFormat="1" applyFont="1" applyFill="1" applyBorder="1" applyAlignment="1" applyProtection="1">
      <alignment vertical="center"/>
      <protection/>
    </xf>
    <xf numFmtId="177" fontId="6" fillId="0" borderId="19" xfId="0" applyNumberFormat="1" applyFont="1" applyFill="1" applyBorder="1" applyAlignment="1" applyProtection="1">
      <alignment vertical="center"/>
      <protection/>
    </xf>
    <xf numFmtId="177" fontId="6" fillId="0" borderId="20" xfId="0" applyNumberFormat="1" applyFont="1" applyFill="1" applyBorder="1" applyAlignment="1" applyProtection="1">
      <alignment vertical="center"/>
      <protection/>
    </xf>
    <xf numFmtId="177" fontId="6" fillId="0" borderId="21" xfId="0" applyNumberFormat="1" applyFont="1" applyFill="1" applyBorder="1" applyAlignment="1" applyProtection="1">
      <alignment vertical="center"/>
      <protection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24" xfId="0" applyFont="1" applyBorder="1" applyAlignment="1">
      <alignment vertical="center"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Font="1" applyBorder="1" applyAlignment="1">
      <alignment vertical="center"/>
    </xf>
    <xf numFmtId="0" fontId="6" fillId="0" borderId="28" xfId="0" applyNumberFormat="1" applyFont="1" applyFill="1" applyBorder="1" applyAlignment="1" applyProtection="1">
      <alignment vertical="top" wrapText="1" shrinkToFi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6" fillId="0" borderId="28" xfId="0" applyNumberFormat="1" applyFont="1" applyFill="1" applyBorder="1" applyAlignment="1" applyProtection="1">
      <alignment wrapText="1"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77" fontId="11" fillId="0" borderId="15" xfId="0" applyNumberFormat="1" applyFont="1" applyBorder="1" applyAlignment="1">
      <alignment horizontal="right" vertical="center"/>
    </xf>
    <xf numFmtId="0" fontId="12" fillId="0" borderId="30" xfId="0" applyNumberFormat="1" applyFont="1" applyFill="1" applyBorder="1" applyAlignment="1" applyProtection="1">
      <alignment/>
      <protection/>
    </xf>
    <xf numFmtId="0" fontId="12" fillId="0" borderId="31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vertical="center" shrinkToFit="1"/>
    </xf>
    <xf numFmtId="0" fontId="6" fillId="0" borderId="34" xfId="0" applyNumberFormat="1" applyFont="1" applyFill="1" applyBorder="1" applyAlignment="1" applyProtection="1">
      <alignment shrinkToFit="1"/>
      <protection/>
    </xf>
    <xf numFmtId="0" fontId="6" fillId="0" borderId="35" xfId="0" applyNumberFormat="1" applyFont="1" applyFill="1" applyBorder="1" applyAlignment="1" applyProtection="1">
      <alignment shrinkToFit="1"/>
      <protection/>
    </xf>
    <xf numFmtId="0" fontId="6" fillId="0" borderId="24" xfId="0" applyFont="1" applyBorder="1" applyAlignment="1">
      <alignment vertical="center"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3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37" xfId="0" applyNumberFormat="1" applyFont="1" applyFill="1" applyBorder="1" applyAlignment="1" applyProtection="1">
      <alignment/>
      <protection/>
    </xf>
    <xf numFmtId="0" fontId="11" fillId="0" borderId="38" xfId="0" applyNumberFormat="1" applyFont="1" applyFill="1" applyBorder="1" applyAlignment="1" applyProtection="1">
      <alignment/>
      <protection/>
    </xf>
    <xf numFmtId="0" fontId="11" fillId="0" borderId="3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7" xfId="0" applyNumberFormat="1" applyFont="1" applyFill="1" applyBorder="1" applyAlignment="1" applyProtection="1">
      <alignment/>
      <protection/>
    </xf>
    <xf numFmtId="0" fontId="6" fillId="0" borderId="38" xfId="0" applyNumberFormat="1" applyFont="1" applyFill="1" applyBorder="1" applyAlignment="1" applyProtection="1">
      <alignment/>
      <protection/>
    </xf>
    <xf numFmtId="0" fontId="6" fillId="0" borderId="40" xfId="0" applyFont="1" applyBorder="1" applyAlignment="1">
      <alignment vertical="center" textRotation="255"/>
    </xf>
    <xf numFmtId="0" fontId="6" fillId="0" borderId="10" xfId="0" applyNumberFormat="1" applyFont="1" applyFill="1" applyBorder="1" applyAlignment="1" applyProtection="1">
      <alignment vertical="center" textRotation="255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6" fillId="0" borderId="41" xfId="0" applyNumberFormat="1" applyFont="1" applyFill="1" applyBorder="1" applyAlignment="1" applyProtection="1">
      <alignment/>
      <protection/>
    </xf>
    <xf numFmtId="0" fontId="12" fillId="0" borderId="42" xfId="0" applyFont="1" applyBorder="1" applyAlignment="1">
      <alignment vertical="center" textRotation="255" wrapText="1" shrinkToFit="1"/>
    </xf>
    <xf numFmtId="0" fontId="12" fillId="0" borderId="43" xfId="0" applyNumberFormat="1" applyFont="1" applyFill="1" applyBorder="1" applyAlignment="1" applyProtection="1">
      <alignment vertical="center" textRotation="255" wrapText="1" shrinkToFit="1"/>
      <protection/>
    </xf>
    <xf numFmtId="0" fontId="12" fillId="0" borderId="43" xfId="0" applyNumberFormat="1" applyFont="1" applyFill="1" applyBorder="1" applyAlignment="1" applyProtection="1">
      <alignment/>
      <protection/>
    </xf>
    <xf numFmtId="0" fontId="12" fillId="0" borderId="44" xfId="0" applyNumberFormat="1" applyFont="1" applyFill="1" applyBorder="1" applyAlignment="1" applyProtection="1">
      <alignment/>
      <protection/>
    </xf>
    <xf numFmtId="0" fontId="11" fillId="0" borderId="45" xfId="0" applyFont="1" applyBorder="1" applyAlignment="1">
      <alignment vertical="center"/>
    </xf>
    <xf numFmtId="0" fontId="11" fillId="0" borderId="27" xfId="0" applyNumberFormat="1" applyFont="1" applyFill="1" applyBorder="1" applyAlignment="1" applyProtection="1">
      <alignment/>
      <protection/>
    </xf>
    <xf numFmtId="0" fontId="12" fillId="0" borderId="45" xfId="0" applyFont="1" applyBorder="1" applyAlignment="1">
      <alignment vertical="center" textRotation="255"/>
    </xf>
    <xf numFmtId="0" fontId="12" fillId="0" borderId="46" xfId="0" applyNumberFormat="1" applyFont="1" applyFill="1" applyBorder="1" applyAlignment="1" applyProtection="1">
      <alignment vertical="center" textRotation="255"/>
      <protection/>
    </xf>
    <xf numFmtId="0" fontId="12" fillId="0" borderId="46" xfId="0" applyNumberFormat="1" applyFont="1" applyFill="1" applyBorder="1" applyAlignment="1" applyProtection="1">
      <alignment vertical="center"/>
      <protection/>
    </xf>
    <xf numFmtId="0" fontId="12" fillId="0" borderId="47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vertical="center" textRotation="255"/>
      <protection/>
    </xf>
    <xf numFmtId="0" fontId="6" fillId="0" borderId="17" xfId="0" applyNumberFormat="1" applyFont="1" applyFill="1" applyBorder="1" applyAlignment="1" applyProtection="1">
      <alignment vertical="center" textRotation="255"/>
      <protection/>
    </xf>
    <xf numFmtId="0" fontId="6" fillId="0" borderId="21" xfId="0" applyFont="1" applyBorder="1" applyAlignment="1">
      <alignment vertical="center"/>
    </xf>
    <xf numFmtId="0" fontId="6" fillId="0" borderId="36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12" fillId="0" borderId="48" xfId="0" applyFont="1" applyBorder="1" applyAlignment="1">
      <alignment vertical="center" textRotation="255"/>
    </xf>
    <xf numFmtId="0" fontId="6" fillId="0" borderId="49" xfId="0" applyNumberFormat="1" applyFont="1" applyFill="1" applyBorder="1" applyAlignment="1" applyProtection="1">
      <alignment vertical="center" textRotation="255"/>
      <protection/>
    </xf>
    <xf numFmtId="0" fontId="11" fillId="0" borderId="50" xfId="0" applyFont="1" applyBorder="1" applyAlignment="1">
      <alignment vertical="center"/>
    </xf>
    <xf numFmtId="0" fontId="11" fillId="0" borderId="26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51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52" xfId="0" applyFont="1" applyBorder="1" applyAlignment="1">
      <alignment horizontal="center" vertical="center"/>
    </xf>
    <xf numFmtId="0" fontId="12" fillId="0" borderId="52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60" zoomScaleNormal="60" zoomScalePageLayoutView="0" workbookViewId="0" topLeftCell="A7">
      <selection activeCell="K12" sqref="K12"/>
    </sheetView>
  </sheetViews>
  <sheetFormatPr defaultColWidth="11.421875" defaultRowHeight="12.75"/>
  <cols>
    <col min="1" max="1" width="8.7109375" style="0" customWidth="1"/>
    <col min="2" max="3" width="6.7109375" style="0" customWidth="1"/>
    <col min="4" max="4" width="38.7109375" style="0" customWidth="1"/>
    <col min="5" max="5" width="40.7109375" style="0" customWidth="1"/>
    <col min="6" max="8" width="30.7109375" style="0" customWidth="1"/>
    <col min="9" max="9" width="36.7109375" style="0" customWidth="1"/>
  </cols>
  <sheetData>
    <row r="1" spans="2:9" ht="56.25" customHeight="1">
      <c r="B1" s="75" t="s">
        <v>54</v>
      </c>
      <c r="C1" s="76"/>
      <c r="D1" s="76"/>
      <c r="E1" s="76"/>
      <c r="F1" s="76"/>
      <c r="G1" s="76"/>
      <c r="H1" s="76"/>
      <c r="I1" s="76"/>
    </row>
    <row r="2" spans="1:9" ht="0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6" customHeight="1">
      <c r="A3" s="1"/>
      <c r="B3" s="77" t="s">
        <v>4</v>
      </c>
      <c r="C3" s="78"/>
      <c r="D3" s="78"/>
      <c r="E3" s="78"/>
      <c r="F3" s="78"/>
      <c r="G3" s="78"/>
      <c r="H3" s="78"/>
      <c r="I3" s="78"/>
    </row>
    <row r="4" spans="1:9" ht="36" customHeight="1">
      <c r="A4" s="1"/>
      <c r="B4" s="77" t="s">
        <v>5</v>
      </c>
      <c r="C4" s="78"/>
      <c r="D4" s="78"/>
      <c r="E4" s="78"/>
      <c r="F4" s="78"/>
      <c r="G4" s="78"/>
      <c r="H4" s="78"/>
      <c r="I4" s="78"/>
    </row>
    <row r="5" spans="1:9" ht="36" customHeight="1" thickBot="1">
      <c r="A5" s="1"/>
      <c r="B5" s="2"/>
      <c r="C5" s="2"/>
      <c r="D5" s="2"/>
      <c r="E5" s="2"/>
      <c r="F5" s="2"/>
      <c r="G5" s="3" t="s">
        <v>1</v>
      </c>
      <c r="H5" s="2"/>
      <c r="I5" s="31" t="s">
        <v>49</v>
      </c>
    </row>
    <row r="6" spans="1:9" ht="43.5" customHeight="1" thickBot="1">
      <c r="A6" s="1"/>
      <c r="B6" s="33"/>
      <c r="C6" s="79" t="s">
        <v>0</v>
      </c>
      <c r="D6" s="80"/>
      <c r="E6" s="80"/>
      <c r="F6" s="34" t="s">
        <v>51</v>
      </c>
      <c r="G6" s="34" t="s">
        <v>52</v>
      </c>
      <c r="H6" s="35" t="s">
        <v>53</v>
      </c>
      <c r="I6" s="35" t="s">
        <v>50</v>
      </c>
    </row>
    <row r="7" spans="1:9" ht="43.5" customHeight="1" thickTop="1">
      <c r="A7" s="1"/>
      <c r="B7" s="69" t="s">
        <v>6</v>
      </c>
      <c r="C7" s="70" t="s">
        <v>8</v>
      </c>
      <c r="D7" s="18" t="s">
        <v>11</v>
      </c>
      <c r="E7" s="19"/>
      <c r="F7" s="4">
        <v>160452651</v>
      </c>
      <c r="G7" s="4">
        <v>160452815</v>
      </c>
      <c r="H7" s="5">
        <f>F7-G7</f>
        <v>-164</v>
      </c>
      <c r="I7" s="20" t="s">
        <v>3</v>
      </c>
    </row>
    <row r="8" spans="1:9" ht="43.5" customHeight="1">
      <c r="A8" s="1"/>
      <c r="B8" s="61"/>
      <c r="C8" s="50"/>
      <c r="D8" s="21" t="s">
        <v>12</v>
      </c>
      <c r="E8" s="22"/>
      <c r="F8" s="6">
        <v>542246213</v>
      </c>
      <c r="G8" s="6">
        <v>524811517</v>
      </c>
      <c r="H8" s="7">
        <f aca="true" t="shared" si="0" ref="H8:H46">F8-G8</f>
        <v>17434696</v>
      </c>
      <c r="I8" s="20" t="s">
        <v>3</v>
      </c>
    </row>
    <row r="9" spans="1:9" ht="43.5" customHeight="1">
      <c r="A9" s="1"/>
      <c r="B9" s="61"/>
      <c r="C9" s="50"/>
      <c r="D9" s="39" t="s">
        <v>13</v>
      </c>
      <c r="E9" s="40"/>
      <c r="F9" s="6">
        <v>3202492</v>
      </c>
      <c r="G9" s="6">
        <v>3144540</v>
      </c>
      <c r="H9" s="7">
        <f t="shared" si="0"/>
        <v>57952</v>
      </c>
      <c r="I9" s="20" t="s">
        <v>3</v>
      </c>
    </row>
    <row r="10" spans="1:9" ht="43.5" customHeight="1">
      <c r="A10" s="1"/>
      <c r="B10" s="61"/>
      <c r="C10" s="50"/>
      <c r="D10" s="39" t="s">
        <v>14</v>
      </c>
      <c r="E10" s="40"/>
      <c r="F10" s="6">
        <v>5517002</v>
      </c>
      <c r="G10" s="6">
        <v>10392659</v>
      </c>
      <c r="H10" s="8">
        <f t="shared" si="0"/>
        <v>-4875657</v>
      </c>
      <c r="I10" s="20"/>
    </row>
    <row r="11" spans="1:9" ht="43.5" customHeight="1">
      <c r="A11" s="1"/>
      <c r="B11" s="61"/>
      <c r="C11" s="65"/>
      <c r="D11" s="66" t="s">
        <v>7</v>
      </c>
      <c r="E11" s="48"/>
      <c r="F11" s="9">
        <f>SUM(F7:F10)</f>
        <v>711418358</v>
      </c>
      <c r="G11" s="9">
        <f>SUM(G7:G10)</f>
        <v>698801531</v>
      </c>
      <c r="H11" s="10">
        <f t="shared" si="0"/>
        <v>12616827</v>
      </c>
      <c r="I11" s="20" t="s">
        <v>3</v>
      </c>
    </row>
    <row r="12" spans="1:9" ht="43.5" customHeight="1">
      <c r="A12" s="1"/>
      <c r="B12" s="61"/>
      <c r="C12" s="49" t="s">
        <v>9</v>
      </c>
      <c r="D12" s="52" t="s">
        <v>15</v>
      </c>
      <c r="E12" s="53"/>
      <c r="F12" s="4">
        <v>345310941</v>
      </c>
      <c r="G12" s="4">
        <v>325420943</v>
      </c>
      <c r="H12" s="5">
        <f t="shared" si="0"/>
        <v>19889998</v>
      </c>
      <c r="I12" s="20"/>
    </row>
    <row r="13" spans="1:9" ht="43.5" customHeight="1">
      <c r="A13" s="1"/>
      <c r="B13" s="61"/>
      <c r="C13" s="50"/>
      <c r="D13" s="39" t="s">
        <v>16</v>
      </c>
      <c r="E13" s="40"/>
      <c r="F13" s="6">
        <v>52575158</v>
      </c>
      <c r="G13" s="6">
        <v>53249100</v>
      </c>
      <c r="H13" s="7">
        <f t="shared" si="0"/>
        <v>-673942</v>
      </c>
      <c r="I13" s="20"/>
    </row>
    <row r="14" spans="1:9" ht="43.5" customHeight="1">
      <c r="A14" s="1"/>
      <c r="B14" s="61"/>
      <c r="C14" s="50"/>
      <c r="D14" s="39" t="s">
        <v>17</v>
      </c>
      <c r="E14" s="40"/>
      <c r="F14" s="6">
        <v>58503585</v>
      </c>
      <c r="G14" s="6">
        <v>57319647</v>
      </c>
      <c r="H14" s="7">
        <f t="shared" si="0"/>
        <v>1183938</v>
      </c>
      <c r="I14" s="20"/>
    </row>
    <row r="15" spans="1:9" ht="43.5" customHeight="1">
      <c r="A15" s="1"/>
      <c r="B15" s="61"/>
      <c r="C15" s="50"/>
      <c r="D15" s="41" t="s">
        <v>18</v>
      </c>
      <c r="E15" s="40"/>
      <c r="F15" s="6">
        <v>167316984</v>
      </c>
      <c r="G15" s="6">
        <v>175619490</v>
      </c>
      <c r="H15" s="7">
        <f t="shared" si="0"/>
        <v>-8302506</v>
      </c>
      <c r="I15" s="20"/>
    </row>
    <row r="16" spans="1:9" ht="43.5" customHeight="1">
      <c r="A16" s="1"/>
      <c r="B16" s="61"/>
      <c r="C16" s="50"/>
      <c r="D16" s="41" t="s">
        <v>19</v>
      </c>
      <c r="E16" s="40"/>
      <c r="F16" s="6">
        <v>51059011</v>
      </c>
      <c r="G16" s="6">
        <v>49112172</v>
      </c>
      <c r="H16" s="7">
        <f t="shared" si="0"/>
        <v>1946839</v>
      </c>
      <c r="I16" s="20"/>
    </row>
    <row r="17" spans="1:9" ht="43.5" customHeight="1">
      <c r="A17" s="1"/>
      <c r="B17" s="61"/>
      <c r="C17" s="50"/>
      <c r="D17" s="73" t="s">
        <v>20</v>
      </c>
      <c r="E17" s="74"/>
      <c r="F17" s="11">
        <v>-21490673</v>
      </c>
      <c r="G17" s="11">
        <v>-21214609</v>
      </c>
      <c r="H17" s="12">
        <f t="shared" si="0"/>
        <v>-276064</v>
      </c>
      <c r="I17" s="20"/>
    </row>
    <row r="18" spans="1:9" ht="43.5" customHeight="1">
      <c r="A18" s="1"/>
      <c r="B18" s="62"/>
      <c r="C18" s="51"/>
      <c r="D18" s="66" t="s">
        <v>10</v>
      </c>
      <c r="E18" s="48"/>
      <c r="F18" s="9">
        <f>SUM(F12:F17)</f>
        <v>653275006</v>
      </c>
      <c r="G18" s="9">
        <f>SUM(G12:G17)</f>
        <v>639506743</v>
      </c>
      <c r="H18" s="12">
        <f t="shared" si="0"/>
        <v>13768263</v>
      </c>
      <c r="I18" s="20"/>
    </row>
    <row r="19" spans="1:9" ht="43.5" customHeight="1">
      <c r="A19" s="1"/>
      <c r="B19" s="62"/>
      <c r="C19" s="71" t="s">
        <v>55</v>
      </c>
      <c r="D19" s="59"/>
      <c r="E19" s="72"/>
      <c r="F19" s="32">
        <f>F11-F18</f>
        <v>58143352</v>
      </c>
      <c r="G19" s="32">
        <f>G11-G18</f>
        <v>59294788</v>
      </c>
      <c r="H19" s="12">
        <f t="shared" si="0"/>
        <v>-1151436</v>
      </c>
      <c r="I19" s="28"/>
    </row>
    <row r="20" spans="1:9" ht="43.5" customHeight="1">
      <c r="A20" s="1"/>
      <c r="B20" s="60" t="s">
        <v>21</v>
      </c>
      <c r="C20" s="64" t="s">
        <v>46</v>
      </c>
      <c r="D20" s="25" t="s">
        <v>32</v>
      </c>
      <c r="E20" s="24"/>
      <c r="F20" s="4">
        <v>1055580</v>
      </c>
      <c r="G20" s="4">
        <v>1243220</v>
      </c>
      <c r="H20" s="5">
        <f t="shared" si="0"/>
        <v>-187640</v>
      </c>
      <c r="I20" s="28"/>
    </row>
    <row r="21" spans="1:9" ht="43.5" customHeight="1">
      <c r="A21" s="1"/>
      <c r="B21" s="61"/>
      <c r="C21" s="50"/>
      <c r="D21" s="21" t="s">
        <v>33</v>
      </c>
      <c r="E21" s="23"/>
      <c r="F21" s="6">
        <v>174753</v>
      </c>
      <c r="G21" s="6">
        <v>176677</v>
      </c>
      <c r="H21" s="7">
        <f t="shared" si="0"/>
        <v>-1924</v>
      </c>
      <c r="I21" s="26"/>
    </row>
    <row r="22" spans="1:9" ht="43.5" customHeight="1">
      <c r="A22" s="1"/>
      <c r="B22" s="61"/>
      <c r="C22" s="50"/>
      <c r="D22" s="39" t="s">
        <v>34</v>
      </c>
      <c r="E22" s="40"/>
      <c r="F22" s="6">
        <v>8300751</v>
      </c>
      <c r="G22" s="6">
        <v>5071401</v>
      </c>
      <c r="H22" s="13">
        <f t="shared" si="0"/>
        <v>3229350</v>
      </c>
      <c r="I22" s="28" t="s">
        <v>2</v>
      </c>
    </row>
    <row r="23" spans="1:9" ht="43.5" customHeight="1">
      <c r="A23" s="1"/>
      <c r="B23" s="61"/>
      <c r="C23" s="65"/>
      <c r="D23" s="66" t="s">
        <v>23</v>
      </c>
      <c r="E23" s="48"/>
      <c r="F23" s="9">
        <f>SUM(F20:F22)</f>
        <v>9531084</v>
      </c>
      <c r="G23" s="9">
        <f>SUM(G20:G22)</f>
        <v>6491298</v>
      </c>
      <c r="H23" s="10">
        <f t="shared" si="0"/>
        <v>3039786</v>
      </c>
      <c r="I23" s="28"/>
    </row>
    <row r="24" spans="1:9" ht="43.5" customHeight="1">
      <c r="A24" s="1"/>
      <c r="B24" s="61"/>
      <c r="C24" s="49" t="s">
        <v>36</v>
      </c>
      <c r="D24" s="52" t="s">
        <v>35</v>
      </c>
      <c r="E24" s="53"/>
      <c r="F24" s="4">
        <v>1055580</v>
      </c>
      <c r="G24" s="4">
        <v>1243220</v>
      </c>
      <c r="H24" s="5">
        <f t="shared" si="0"/>
        <v>-187640</v>
      </c>
      <c r="I24" s="26" t="s">
        <v>3</v>
      </c>
    </row>
    <row r="25" spans="1:9" ht="43.5" customHeight="1">
      <c r="A25" s="1"/>
      <c r="B25" s="62"/>
      <c r="C25" s="51"/>
      <c r="D25" s="66" t="s">
        <v>24</v>
      </c>
      <c r="E25" s="48"/>
      <c r="F25" s="9">
        <f>SUM(F24:F24)</f>
        <v>1055580</v>
      </c>
      <c r="G25" s="9">
        <f>SUM(G24:G24)</f>
        <v>1243220</v>
      </c>
      <c r="H25" s="10">
        <f t="shared" si="0"/>
        <v>-187640</v>
      </c>
      <c r="I25" s="27"/>
    </row>
    <row r="26" spans="1:9" ht="43.5" customHeight="1">
      <c r="A26" s="1"/>
      <c r="B26" s="63"/>
      <c r="C26" s="42" t="s">
        <v>56</v>
      </c>
      <c r="D26" s="43"/>
      <c r="E26" s="44"/>
      <c r="F26" s="32">
        <f>F23-F25</f>
        <v>8475504</v>
      </c>
      <c r="G26" s="32">
        <f>G23-G25</f>
        <v>5248078</v>
      </c>
      <c r="H26" s="12">
        <f t="shared" si="0"/>
        <v>3227426</v>
      </c>
      <c r="I26" s="27"/>
    </row>
    <row r="27" spans="1:9" ht="43.5" customHeight="1">
      <c r="A27" s="1"/>
      <c r="B27" s="58" t="s">
        <v>57</v>
      </c>
      <c r="C27" s="59"/>
      <c r="D27" s="59"/>
      <c r="E27" s="59"/>
      <c r="F27" s="32">
        <f>F19+F26</f>
        <v>66618856</v>
      </c>
      <c r="G27" s="32">
        <f>G19+G26</f>
        <v>64542866</v>
      </c>
      <c r="H27" s="10">
        <f t="shared" si="0"/>
        <v>2075990</v>
      </c>
      <c r="I27" s="27"/>
    </row>
    <row r="28" spans="1:9" ht="43.5" customHeight="1">
      <c r="A28" s="1"/>
      <c r="B28" s="60" t="s">
        <v>22</v>
      </c>
      <c r="C28" s="64" t="s">
        <v>8</v>
      </c>
      <c r="D28" s="25" t="s">
        <v>37</v>
      </c>
      <c r="E28" s="24"/>
      <c r="F28" s="4">
        <v>8011560</v>
      </c>
      <c r="G28" s="4">
        <v>11235000</v>
      </c>
      <c r="H28" s="5">
        <f t="shared" si="0"/>
        <v>-3223440</v>
      </c>
      <c r="I28" s="27"/>
    </row>
    <row r="29" spans="1:9" ht="43.5" customHeight="1">
      <c r="A29" s="1"/>
      <c r="B29" s="61"/>
      <c r="C29" s="50"/>
      <c r="D29" s="21" t="s">
        <v>38</v>
      </c>
      <c r="E29" s="23"/>
      <c r="F29" s="6">
        <v>0</v>
      </c>
      <c r="G29" s="6">
        <v>0</v>
      </c>
      <c r="H29" s="7">
        <f t="shared" si="0"/>
        <v>0</v>
      </c>
      <c r="I29" s="27"/>
    </row>
    <row r="30" spans="1:9" ht="43.5" customHeight="1">
      <c r="A30" s="1"/>
      <c r="B30" s="61"/>
      <c r="C30" s="50"/>
      <c r="D30" s="39" t="s">
        <v>39</v>
      </c>
      <c r="E30" s="40"/>
      <c r="F30" s="6">
        <v>0</v>
      </c>
      <c r="G30" s="6">
        <v>0</v>
      </c>
      <c r="H30" s="7">
        <f t="shared" si="0"/>
        <v>0</v>
      </c>
      <c r="I30" s="27"/>
    </row>
    <row r="31" spans="1:9" ht="43.5" customHeight="1">
      <c r="A31" s="1"/>
      <c r="B31" s="61"/>
      <c r="C31" s="65"/>
      <c r="D31" s="66" t="s">
        <v>25</v>
      </c>
      <c r="E31" s="48"/>
      <c r="F31" s="9">
        <f>SUM(F28:F30)</f>
        <v>8011560</v>
      </c>
      <c r="G31" s="9">
        <f>SUM(G28:G30)</f>
        <v>11235000</v>
      </c>
      <c r="H31" s="10">
        <f t="shared" si="0"/>
        <v>-3223440</v>
      </c>
      <c r="I31" s="28"/>
    </row>
    <row r="32" spans="1:9" ht="43.5" customHeight="1">
      <c r="A32" s="1"/>
      <c r="B32" s="61"/>
      <c r="C32" s="49" t="s">
        <v>9</v>
      </c>
      <c r="D32" s="52" t="s">
        <v>40</v>
      </c>
      <c r="E32" s="53"/>
      <c r="F32" s="4">
        <v>8995424</v>
      </c>
      <c r="G32" s="4">
        <v>20732178</v>
      </c>
      <c r="H32" s="5">
        <f t="shared" si="0"/>
        <v>-11736754</v>
      </c>
      <c r="I32" s="28"/>
    </row>
    <row r="33" spans="1:9" ht="43.5" customHeight="1">
      <c r="A33" s="1"/>
      <c r="B33" s="61"/>
      <c r="C33" s="50"/>
      <c r="D33" s="39" t="s">
        <v>41</v>
      </c>
      <c r="E33" s="40"/>
      <c r="F33" s="6">
        <v>1306438</v>
      </c>
      <c r="G33" s="6">
        <v>2</v>
      </c>
      <c r="H33" s="7">
        <f t="shared" si="0"/>
        <v>1306436</v>
      </c>
      <c r="I33" s="20" t="s">
        <v>3</v>
      </c>
    </row>
    <row r="34" spans="1:9" ht="43.5" customHeight="1">
      <c r="A34" s="1"/>
      <c r="B34" s="61"/>
      <c r="C34" s="50"/>
      <c r="D34" s="67" t="s">
        <v>42</v>
      </c>
      <c r="E34" s="68"/>
      <c r="F34" s="6">
        <v>3276560</v>
      </c>
      <c r="G34" s="6">
        <v>6500000</v>
      </c>
      <c r="H34" s="7">
        <f t="shared" si="0"/>
        <v>-3223440</v>
      </c>
      <c r="I34" s="20"/>
    </row>
    <row r="35" spans="1:9" ht="43.5" customHeight="1">
      <c r="A35" s="1"/>
      <c r="B35" s="61"/>
      <c r="C35" s="50"/>
      <c r="D35" s="41" t="s">
        <v>44</v>
      </c>
      <c r="E35" s="40"/>
      <c r="F35" s="6">
        <v>0</v>
      </c>
      <c r="G35" s="6">
        <v>0</v>
      </c>
      <c r="H35" s="7">
        <f t="shared" si="0"/>
        <v>0</v>
      </c>
      <c r="I35" s="20"/>
    </row>
    <row r="36" spans="1:9" ht="43.5" customHeight="1">
      <c r="A36" s="1"/>
      <c r="B36" s="61"/>
      <c r="C36" s="50"/>
      <c r="D36" s="39" t="s">
        <v>45</v>
      </c>
      <c r="E36" s="40"/>
      <c r="F36" s="6">
        <v>0</v>
      </c>
      <c r="G36" s="6">
        <v>0</v>
      </c>
      <c r="H36" s="7">
        <f t="shared" si="0"/>
        <v>0</v>
      </c>
      <c r="I36" s="20"/>
    </row>
    <row r="37" spans="2:9" ht="43.5" customHeight="1">
      <c r="B37" s="61"/>
      <c r="C37" s="50"/>
      <c r="D37" s="73" t="s">
        <v>43</v>
      </c>
      <c r="E37" s="74"/>
      <c r="F37" s="11">
        <v>0</v>
      </c>
      <c r="G37" s="11">
        <v>69007200</v>
      </c>
      <c r="H37" s="14">
        <f t="shared" si="0"/>
        <v>-69007200</v>
      </c>
      <c r="I37" s="29"/>
    </row>
    <row r="38" spans="2:9" ht="43.5" customHeight="1">
      <c r="B38" s="62"/>
      <c r="C38" s="51"/>
      <c r="D38" s="66" t="s">
        <v>26</v>
      </c>
      <c r="E38" s="48"/>
      <c r="F38" s="9">
        <f>SUM(F32:F37)</f>
        <v>13578422</v>
      </c>
      <c r="G38" s="9">
        <f>SUM(G32:G37)</f>
        <v>96239380</v>
      </c>
      <c r="H38" s="14">
        <f t="shared" si="0"/>
        <v>-82660958</v>
      </c>
      <c r="I38" s="29"/>
    </row>
    <row r="39" spans="2:9" ht="43.5" customHeight="1">
      <c r="B39" s="63"/>
      <c r="C39" s="42" t="s">
        <v>58</v>
      </c>
      <c r="D39" s="43"/>
      <c r="E39" s="44"/>
      <c r="F39" s="32">
        <f>F31-F38</f>
        <v>-5566862</v>
      </c>
      <c r="G39" s="32">
        <f>G31-G38</f>
        <v>-85004380</v>
      </c>
      <c r="H39" s="14">
        <f t="shared" si="0"/>
        <v>79437518</v>
      </c>
      <c r="I39" s="29"/>
    </row>
    <row r="40" spans="2:10" ht="43.5" customHeight="1">
      <c r="B40" s="45" t="s">
        <v>59</v>
      </c>
      <c r="C40" s="43"/>
      <c r="D40" s="43"/>
      <c r="E40" s="43"/>
      <c r="F40" s="32">
        <f>F27+F39</f>
        <v>61051994</v>
      </c>
      <c r="G40" s="32">
        <f>G27+G39</f>
        <v>-20461514</v>
      </c>
      <c r="H40" s="15">
        <f t="shared" si="0"/>
        <v>81513508</v>
      </c>
      <c r="I40" s="29" t="s">
        <v>1</v>
      </c>
      <c r="J40" t="s">
        <v>1</v>
      </c>
    </row>
    <row r="41" spans="2:9" ht="43.5" customHeight="1">
      <c r="B41" s="54" t="s">
        <v>48</v>
      </c>
      <c r="C41" s="46" t="s">
        <v>27</v>
      </c>
      <c r="D41" s="47"/>
      <c r="E41" s="48"/>
      <c r="F41" s="9">
        <v>1151542508</v>
      </c>
      <c r="G41" s="9">
        <v>1172004022</v>
      </c>
      <c r="H41" s="14">
        <f t="shared" si="0"/>
        <v>-20461514</v>
      </c>
      <c r="I41" s="29"/>
    </row>
    <row r="42" spans="2:9" ht="43.5" customHeight="1">
      <c r="B42" s="55"/>
      <c r="C42" s="46" t="s">
        <v>47</v>
      </c>
      <c r="D42" s="47"/>
      <c r="E42" s="48"/>
      <c r="F42" s="9">
        <f>F40+F41</f>
        <v>1212594502</v>
      </c>
      <c r="G42" s="9">
        <f>G40+G41</f>
        <v>1151542508</v>
      </c>
      <c r="H42" s="14">
        <f t="shared" si="0"/>
        <v>61051994</v>
      </c>
      <c r="I42" s="29"/>
    </row>
    <row r="43" spans="2:10" ht="43.5" customHeight="1">
      <c r="B43" s="55"/>
      <c r="C43" s="46" t="s">
        <v>28</v>
      </c>
      <c r="D43" s="47"/>
      <c r="E43" s="48"/>
      <c r="F43" s="9">
        <v>0</v>
      </c>
      <c r="G43" s="9">
        <v>0</v>
      </c>
      <c r="H43" s="14">
        <f t="shared" si="0"/>
        <v>0</v>
      </c>
      <c r="I43" s="29" t="s">
        <v>1</v>
      </c>
      <c r="J43" t="s">
        <v>1</v>
      </c>
    </row>
    <row r="44" spans="2:9" ht="43.5" customHeight="1">
      <c r="B44" s="56"/>
      <c r="C44" s="46" t="s">
        <v>29</v>
      </c>
      <c r="D44" s="47"/>
      <c r="E44" s="48"/>
      <c r="F44" s="9">
        <v>0</v>
      </c>
      <c r="G44" s="9">
        <v>0</v>
      </c>
      <c r="H44" s="14">
        <f t="shared" si="0"/>
        <v>0</v>
      </c>
      <c r="I44" s="29"/>
    </row>
    <row r="45" spans="2:9" ht="43.5" customHeight="1">
      <c r="B45" s="56"/>
      <c r="C45" s="46" t="s">
        <v>30</v>
      </c>
      <c r="D45" s="47"/>
      <c r="E45" s="48"/>
      <c r="F45" s="9">
        <v>0</v>
      </c>
      <c r="G45" s="9">
        <v>0</v>
      </c>
      <c r="H45" s="14">
        <f t="shared" si="0"/>
        <v>0</v>
      </c>
      <c r="I45" s="29"/>
    </row>
    <row r="46" spans="2:9" ht="43.5" customHeight="1" thickBot="1">
      <c r="B46" s="57"/>
      <c r="C46" s="36" t="s">
        <v>31</v>
      </c>
      <c r="D46" s="37"/>
      <c r="E46" s="38"/>
      <c r="F46" s="16">
        <f>F42+F43+F44-F45</f>
        <v>1212594502</v>
      </c>
      <c r="G46" s="16">
        <f>G42+G43+G44-G45</f>
        <v>1151542508</v>
      </c>
      <c r="H46" s="17">
        <f t="shared" si="0"/>
        <v>61051994</v>
      </c>
      <c r="I46" s="30"/>
    </row>
  </sheetData>
  <sheetProtection/>
  <mergeCells count="48">
    <mergeCell ref="D30:E30"/>
    <mergeCell ref="C20:C23"/>
    <mergeCell ref="D24:E24"/>
    <mergeCell ref="D37:E37"/>
    <mergeCell ref="D38:E38"/>
    <mergeCell ref="D22:E22"/>
    <mergeCell ref="D31:E31"/>
    <mergeCell ref="D33:E33"/>
    <mergeCell ref="D23:E23"/>
    <mergeCell ref="B1:I1"/>
    <mergeCell ref="B3:I3"/>
    <mergeCell ref="B4:I4"/>
    <mergeCell ref="C6:E6"/>
    <mergeCell ref="D9:E9"/>
    <mergeCell ref="B20:B26"/>
    <mergeCell ref="D10:E10"/>
    <mergeCell ref="D12:E12"/>
    <mergeCell ref="D13:E13"/>
    <mergeCell ref="D14:E14"/>
    <mergeCell ref="B7:B19"/>
    <mergeCell ref="C7:C11"/>
    <mergeCell ref="C12:C18"/>
    <mergeCell ref="C19:E19"/>
    <mergeCell ref="D11:E11"/>
    <mergeCell ref="D18:E18"/>
    <mergeCell ref="D15:E15"/>
    <mergeCell ref="D16:E16"/>
    <mergeCell ref="D17:E17"/>
    <mergeCell ref="B41:B46"/>
    <mergeCell ref="C44:E44"/>
    <mergeCell ref="C45:E45"/>
    <mergeCell ref="C24:C25"/>
    <mergeCell ref="C26:E26"/>
    <mergeCell ref="B27:E27"/>
    <mergeCell ref="B28:B39"/>
    <mergeCell ref="C28:C31"/>
    <mergeCell ref="D25:E25"/>
    <mergeCell ref="D34:E34"/>
    <mergeCell ref="C46:E46"/>
    <mergeCell ref="D36:E36"/>
    <mergeCell ref="D35:E35"/>
    <mergeCell ref="C39:E39"/>
    <mergeCell ref="B40:E40"/>
    <mergeCell ref="C42:E42"/>
    <mergeCell ref="C32:C38"/>
    <mergeCell ref="D32:E32"/>
    <mergeCell ref="C41:E41"/>
    <mergeCell ref="C43:E43"/>
  </mergeCells>
  <printOptions horizontalCentered="1"/>
  <pageMargins left="0.3937007874015748" right="0.3937007874015748" top="0.5905511811023623" bottom="0.2362204724409449" header="0" footer="0.1968503937007874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めひの野園</dc:creator>
  <cp:keywords/>
  <dc:description/>
  <cp:lastModifiedBy>shinky</cp:lastModifiedBy>
  <cp:lastPrinted>2016-09-13T06:26:06Z</cp:lastPrinted>
  <dcterms:created xsi:type="dcterms:W3CDTF">2006-06-05T23:34:15Z</dcterms:created>
  <dcterms:modified xsi:type="dcterms:W3CDTF">2016-09-13T06:26:20Z</dcterms:modified>
  <cp:category/>
  <cp:version/>
  <cp:contentType/>
  <cp:contentStatus/>
</cp:coreProperties>
</file>